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FinAdm\Employee Folders\Zurkirchen\FADMIN Website\GASB\"/>
    </mc:Choice>
  </mc:AlternateContent>
  <bookViews>
    <workbookView xWindow="360" yWindow="15" windowWidth="11340" windowHeight="6540" tabRatio="824"/>
  </bookViews>
  <sheets>
    <sheet name="Leases - Instructions" sheetId="7" r:id="rId1"/>
    <sheet name="Leases - Template" sheetId="4" r:id="rId2"/>
    <sheet name="Definitions of Lease Terms" sheetId="8" r:id="rId3"/>
    <sheet name="Identifying Capital Leases" sheetId="5" r:id="rId4"/>
    <sheet name="Historical Discount Rates" sheetId="9" r:id="rId5"/>
    <sheet name="Amortization Schedule" sheetId="6" r:id="rId6"/>
  </sheets>
  <definedNames>
    <definedName name="_xlnm.Print_Titles" localSheetId="5">'Amortization Schedule'!$11:$13</definedName>
  </definedNames>
  <calcPr calcId="152511"/>
</workbook>
</file>

<file path=xl/calcChain.xml><?xml version="1.0" encoding="utf-8"?>
<calcChain xmlns="http://schemas.openxmlformats.org/spreadsheetml/2006/main">
  <c r="I72" i="4" l="1"/>
  <c r="I30" i="4"/>
  <c r="I26" i="4"/>
  <c r="E82" i="6" l="1"/>
  <c r="C79" i="6"/>
  <c r="D79" i="6" s="1"/>
  <c r="C78" i="6"/>
  <c r="D78" i="6" s="1"/>
  <c r="C77" i="6"/>
  <c r="D77" i="6" s="1"/>
  <c r="C76" i="6"/>
  <c r="D76" i="6" s="1"/>
  <c r="C75" i="6"/>
  <c r="D75" i="6" s="1"/>
  <c r="C74" i="6"/>
  <c r="D74" i="6" s="1"/>
  <c r="C73" i="6"/>
  <c r="D73" i="6" s="1"/>
  <c r="C72" i="6"/>
  <c r="D72" i="6" s="1"/>
  <c r="C71" i="6"/>
  <c r="D71" i="6" s="1"/>
  <c r="C70" i="6"/>
  <c r="D70" i="6" s="1"/>
  <c r="C69" i="6"/>
  <c r="D69" i="6" s="1"/>
  <c r="C68" i="6"/>
  <c r="D68" i="6" s="1"/>
  <c r="C67" i="6"/>
  <c r="D67" i="6" s="1"/>
  <c r="C66" i="6"/>
  <c r="D66" i="6" s="1"/>
  <c r="C65" i="6"/>
  <c r="D65" i="6" s="1"/>
  <c r="C64" i="6"/>
  <c r="D64" i="6" s="1"/>
  <c r="C63" i="6"/>
  <c r="D63" i="6" s="1"/>
  <c r="C62" i="6"/>
  <c r="D62" i="6" s="1"/>
  <c r="C61" i="6"/>
  <c r="D61" i="6" s="1"/>
  <c r="C60" i="6"/>
  <c r="D60" i="6" s="1"/>
  <c r="C59" i="6"/>
  <c r="D59" i="6" s="1"/>
  <c r="C58" i="6"/>
  <c r="D58" i="6" s="1"/>
  <c r="C57" i="6"/>
  <c r="D57" i="6" s="1"/>
  <c r="C56" i="6"/>
  <c r="D56" i="6" s="1"/>
  <c r="C55" i="6"/>
  <c r="D55" i="6" s="1"/>
  <c r="C54" i="6"/>
  <c r="D54" i="6" s="1"/>
  <c r="C53" i="6"/>
  <c r="D53" i="6" s="1"/>
  <c r="C52" i="6"/>
  <c r="D52" i="6" s="1"/>
  <c r="C51" i="6"/>
  <c r="D51" i="6" s="1"/>
  <c r="C50" i="6"/>
  <c r="D50" i="6" s="1"/>
  <c r="C49" i="6"/>
  <c r="D49" i="6" s="1"/>
  <c r="C48" i="6"/>
  <c r="D48" i="6" s="1"/>
  <c r="C47" i="6"/>
  <c r="D47" i="6" s="1"/>
  <c r="C46" i="6"/>
  <c r="D46" i="6" s="1"/>
  <c r="C45" i="6"/>
  <c r="D45" i="6" s="1"/>
  <c r="C44" i="6"/>
  <c r="D44" i="6" s="1"/>
  <c r="C43" i="6"/>
  <c r="D43" i="6" s="1"/>
  <c r="C42" i="6"/>
  <c r="D42" i="6" s="1"/>
  <c r="C41" i="6"/>
  <c r="D41" i="6" s="1"/>
  <c r="C40" i="6"/>
  <c r="D40" i="6" s="1"/>
  <c r="C39" i="6"/>
  <c r="D39" i="6" s="1"/>
  <c r="C38" i="6"/>
  <c r="D38" i="6" s="1"/>
  <c r="C37" i="6"/>
  <c r="D37" i="6" s="1"/>
  <c r="C36" i="6"/>
  <c r="D36" i="6" s="1"/>
  <c r="C35" i="6"/>
  <c r="D35" i="6" s="1"/>
  <c r="C34" i="6"/>
  <c r="D34" i="6" s="1"/>
  <c r="C33" i="6"/>
  <c r="D33" i="6" s="1"/>
  <c r="C32" i="6"/>
  <c r="D32" i="6" s="1"/>
  <c r="C31" i="6"/>
  <c r="D31" i="6" s="1"/>
  <c r="C30" i="6"/>
  <c r="D30" i="6" s="1"/>
  <c r="C29" i="6"/>
  <c r="D29" i="6" s="1"/>
  <c r="C28" i="6"/>
  <c r="D28" i="6" s="1"/>
  <c r="C27" i="6"/>
  <c r="D27" i="6" s="1"/>
  <c r="C26" i="6"/>
  <c r="D26" i="6" s="1"/>
  <c r="C25" i="6"/>
  <c r="D25" i="6" s="1"/>
  <c r="C24" i="6"/>
  <c r="D24" i="6" s="1"/>
  <c r="C23" i="6"/>
  <c r="D23" i="6" s="1"/>
  <c r="C22" i="6"/>
  <c r="D22" i="6" s="1"/>
  <c r="C21" i="6"/>
  <c r="D21" i="6" s="1"/>
  <c r="C20" i="6"/>
  <c r="D20" i="6" s="1"/>
  <c r="C19" i="6"/>
  <c r="D19" i="6" s="1"/>
  <c r="C18" i="6"/>
  <c r="D18" i="6" s="1"/>
  <c r="C17" i="6"/>
  <c r="D17" i="6" s="1"/>
  <c r="C16" i="6"/>
  <c r="D16" i="6" s="1"/>
  <c r="C15" i="6"/>
  <c r="D15" i="6" s="1"/>
  <c r="F15" i="6" s="1"/>
  <c r="G15" i="6" s="1"/>
  <c r="H15" i="6" s="1"/>
  <c r="B15" i="6"/>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C14" i="6"/>
  <c r="D14" i="6" s="1"/>
  <c r="F14" i="6" s="1"/>
  <c r="G14" i="6" s="1"/>
  <c r="G78" i="5"/>
  <c r="G81" i="5" s="1"/>
  <c r="G71" i="5"/>
  <c r="F59" i="5"/>
  <c r="F38" i="5"/>
  <c r="F40" i="5" s="1"/>
  <c r="F33" i="5"/>
  <c r="I22" i="4"/>
  <c r="I23" i="4"/>
  <c r="I24" i="4"/>
  <c r="I25" i="4"/>
  <c r="I27" i="4"/>
  <c r="I28" i="4"/>
  <c r="I29" i="4"/>
  <c r="I31" i="4"/>
  <c r="I32" i="4"/>
  <c r="G34" i="4"/>
  <c r="I36" i="4" s="1"/>
  <c r="H34" i="4"/>
  <c r="I34" i="4" l="1"/>
  <c r="I38" i="4" s="1"/>
  <c r="B54" i="6"/>
  <c r="B55" i="6" s="1"/>
  <c r="F53" i="6"/>
  <c r="G53" i="6" s="1"/>
  <c r="H53" i="6" s="1"/>
  <c r="F16" i="6"/>
  <c r="G16" i="6" s="1"/>
  <c r="H16" i="6" s="1"/>
  <c r="F17" i="6"/>
  <c r="G17" i="6" s="1"/>
  <c r="H17" i="6" s="1"/>
  <c r="F18" i="6"/>
  <c r="G18" i="6" s="1"/>
  <c r="H18" i="6" s="1"/>
  <c r="F19" i="6"/>
  <c r="G19" i="6" s="1"/>
  <c r="H19" i="6" s="1"/>
  <c r="H14" i="6"/>
  <c r="F20" i="6"/>
  <c r="G20" i="6" s="1"/>
  <c r="H20" i="6" s="1"/>
  <c r="F21" i="6"/>
  <c r="G21" i="6" s="1"/>
  <c r="H21" i="6" s="1"/>
  <c r="F22" i="6"/>
  <c r="G22" i="6" s="1"/>
  <c r="H22" i="6" s="1"/>
  <c r="F23" i="6"/>
  <c r="G23" i="6" s="1"/>
  <c r="H23" i="6" s="1"/>
  <c r="F24" i="6"/>
  <c r="G24" i="6" s="1"/>
  <c r="H24" i="6" s="1"/>
  <c r="F25" i="6"/>
  <c r="G25" i="6" s="1"/>
  <c r="H25" i="6" s="1"/>
  <c r="F26" i="6"/>
  <c r="G26" i="6" s="1"/>
  <c r="H26" i="6" s="1"/>
  <c r="F27" i="6"/>
  <c r="G27" i="6" s="1"/>
  <c r="H27" i="6" s="1"/>
  <c r="F28" i="6"/>
  <c r="G28" i="6" s="1"/>
  <c r="H28" i="6" s="1"/>
  <c r="F29" i="6"/>
  <c r="G29" i="6" s="1"/>
  <c r="H29" i="6" s="1"/>
  <c r="F30" i="6"/>
  <c r="G30" i="6" s="1"/>
  <c r="H30" i="6" s="1"/>
  <c r="F31" i="6"/>
  <c r="G31" i="6" s="1"/>
  <c r="H31" i="6" s="1"/>
  <c r="F32" i="6"/>
  <c r="G32" i="6" s="1"/>
  <c r="H32" i="6" s="1"/>
  <c r="F33" i="6"/>
  <c r="G33" i="6" s="1"/>
  <c r="H33" i="6" s="1"/>
  <c r="F34" i="6"/>
  <c r="G34" i="6" s="1"/>
  <c r="H34" i="6" s="1"/>
  <c r="F35" i="6"/>
  <c r="G35" i="6" s="1"/>
  <c r="H35" i="6" s="1"/>
  <c r="F36" i="6"/>
  <c r="G36" i="6" s="1"/>
  <c r="H36" i="6" s="1"/>
  <c r="F37" i="6"/>
  <c r="G37" i="6" s="1"/>
  <c r="H37" i="6" s="1"/>
  <c r="F38" i="6"/>
  <c r="G38" i="6" s="1"/>
  <c r="H38" i="6" s="1"/>
  <c r="F39" i="6"/>
  <c r="G39" i="6" s="1"/>
  <c r="H39" i="6" s="1"/>
  <c r="F40" i="6"/>
  <c r="G40" i="6" s="1"/>
  <c r="H40" i="6" s="1"/>
  <c r="F41" i="6"/>
  <c r="G41" i="6" s="1"/>
  <c r="H41" i="6" s="1"/>
  <c r="F42" i="6"/>
  <c r="G42" i="6" s="1"/>
  <c r="H42" i="6" s="1"/>
  <c r="F43" i="6"/>
  <c r="G43" i="6" s="1"/>
  <c r="H43" i="6" s="1"/>
  <c r="F44" i="6"/>
  <c r="G44" i="6" s="1"/>
  <c r="H44" i="6" s="1"/>
  <c r="F45" i="6"/>
  <c r="G45" i="6" s="1"/>
  <c r="H45" i="6" s="1"/>
  <c r="F46" i="6"/>
  <c r="G46" i="6" s="1"/>
  <c r="H46" i="6" s="1"/>
  <c r="F47" i="6"/>
  <c r="G47" i="6" s="1"/>
  <c r="H47" i="6" s="1"/>
  <c r="F48" i="6"/>
  <c r="G48" i="6" s="1"/>
  <c r="H48" i="6" s="1"/>
  <c r="F49" i="6"/>
  <c r="G49" i="6" s="1"/>
  <c r="H49" i="6" s="1"/>
  <c r="F50" i="6"/>
  <c r="G50" i="6" s="1"/>
  <c r="H50" i="6" s="1"/>
  <c r="F51" i="6"/>
  <c r="G51" i="6" s="1"/>
  <c r="H51" i="6" s="1"/>
  <c r="F52" i="6"/>
  <c r="G52" i="6" s="1"/>
  <c r="H52" i="6" s="1"/>
  <c r="F54" i="6"/>
  <c r="G54" i="6" s="1"/>
  <c r="H54" i="6" s="1"/>
  <c r="B56" i="6" l="1"/>
  <c r="F55" i="6"/>
  <c r="G55" i="6" s="1"/>
  <c r="H55" i="6" s="1"/>
  <c r="B57" i="6" l="1"/>
  <c r="F56" i="6"/>
  <c r="G56" i="6" s="1"/>
  <c r="H56" i="6" s="1"/>
  <c r="B58" i="6" l="1"/>
  <c r="F57" i="6"/>
  <c r="G57" i="6" s="1"/>
  <c r="H57" i="6" s="1"/>
  <c r="B59" i="6" l="1"/>
  <c r="F58" i="6"/>
  <c r="G58" i="6" s="1"/>
  <c r="H58" i="6" s="1"/>
  <c r="B60" i="6" l="1"/>
  <c r="F59" i="6"/>
  <c r="G59" i="6" s="1"/>
  <c r="H59" i="6" l="1"/>
  <c r="B61" i="6"/>
  <c r="F60" i="6"/>
  <c r="G60" i="6" s="1"/>
  <c r="H60" i="6" s="1"/>
  <c r="B62" i="6" l="1"/>
  <c r="F61" i="6"/>
  <c r="G61" i="6" s="1"/>
  <c r="H61" i="6" s="1"/>
  <c r="B63" i="6" l="1"/>
  <c r="F62" i="6"/>
  <c r="G62" i="6" s="1"/>
  <c r="H62" i="6" s="1"/>
  <c r="B64" i="6" l="1"/>
  <c r="F63" i="6"/>
  <c r="G63" i="6" s="1"/>
  <c r="H63" i="6" s="1"/>
  <c r="B65" i="6" l="1"/>
  <c r="F64" i="6"/>
  <c r="G64" i="6" s="1"/>
  <c r="H64" i="6" s="1"/>
  <c r="B66" i="6" l="1"/>
  <c r="F65" i="6"/>
  <c r="G65" i="6" s="1"/>
  <c r="H65" i="6" s="1"/>
  <c r="B67" i="6" l="1"/>
  <c r="F66" i="6"/>
  <c r="G66" i="6" s="1"/>
  <c r="H66" i="6" s="1"/>
  <c r="B68" i="6" l="1"/>
  <c r="F67" i="6"/>
  <c r="G67" i="6" s="1"/>
  <c r="H67" i="6" s="1"/>
  <c r="B69" i="6" l="1"/>
  <c r="F68" i="6"/>
  <c r="G68" i="6" s="1"/>
  <c r="H68" i="6" s="1"/>
  <c r="B70" i="6" l="1"/>
  <c r="F69" i="6"/>
  <c r="G69" i="6" s="1"/>
  <c r="H69" i="6" s="1"/>
  <c r="B71" i="6" l="1"/>
  <c r="F70" i="6"/>
  <c r="G70" i="6" s="1"/>
  <c r="H70" i="6" s="1"/>
  <c r="B72" i="6" l="1"/>
  <c r="F71" i="6"/>
  <c r="G71" i="6" s="1"/>
  <c r="H71" i="6" s="1"/>
  <c r="B73" i="6" l="1"/>
  <c r="F72" i="6"/>
  <c r="G72" i="6" s="1"/>
  <c r="H72" i="6" s="1"/>
  <c r="B74" i="6" l="1"/>
  <c r="F73" i="6"/>
  <c r="G73" i="6" s="1"/>
  <c r="H73" i="6" s="1"/>
  <c r="B75" i="6" l="1"/>
  <c r="F74" i="6"/>
  <c r="G74" i="6" s="1"/>
  <c r="H74" i="6" s="1"/>
  <c r="B76" i="6" l="1"/>
  <c r="F75" i="6"/>
  <c r="G75" i="6" s="1"/>
  <c r="H75" i="6" s="1"/>
  <c r="B77" i="6" l="1"/>
  <c r="F76" i="6"/>
  <c r="G76" i="6" s="1"/>
  <c r="H76" i="6" s="1"/>
  <c r="B78" i="6" l="1"/>
  <c r="F77" i="6"/>
  <c r="G77" i="6" s="1"/>
  <c r="H77" i="6" s="1"/>
  <c r="B79" i="6" l="1"/>
  <c r="F79" i="6" s="1"/>
  <c r="G79" i="6" s="1"/>
  <c r="F78" i="6"/>
  <c r="G78" i="6" s="1"/>
  <c r="H78" i="6" s="1"/>
  <c r="H79" i="6" l="1"/>
  <c r="H82" i="6" s="1"/>
  <c r="G82" i="6"/>
</calcChain>
</file>

<file path=xl/sharedStrings.xml><?xml version="1.0" encoding="utf-8"?>
<sst xmlns="http://schemas.openxmlformats.org/spreadsheetml/2006/main" count="272" uniqueCount="219">
  <si>
    <t>$</t>
  </si>
  <si>
    <t>Less:  Amounts representing interest</t>
  </si>
  <si>
    <t>LEASE REPORTING FORM</t>
  </si>
  <si>
    <t>CAPITAL LEASES</t>
  </si>
  <si>
    <t>Future minimum lease payments from capital leases:</t>
  </si>
  <si>
    <t>Interest</t>
  </si>
  <si>
    <t>Principal</t>
  </si>
  <si>
    <t>Total</t>
  </si>
  <si>
    <t>Total Minimum capital lease payments</t>
  </si>
  <si>
    <t>Present Value of minimum lease payments</t>
  </si>
  <si>
    <t>OPERATING LEASES</t>
  </si>
  <si>
    <t>Please complete the following schedule related to the minimum lease payments under</t>
  </si>
  <si>
    <t>all noncancelable leases with a remaining term of greater than one year.</t>
  </si>
  <si>
    <t>Future minimum lease payments from operating leases:</t>
  </si>
  <si>
    <t>Minimum operating lease payments</t>
  </si>
  <si>
    <t>OTHER LEASE INFORMATION</t>
  </si>
  <si>
    <t>If these items are applicable, UWSA Financial Reporting may request additional information.</t>
  </si>
  <si>
    <t>Contact Person:</t>
  </si>
  <si>
    <t>UNIVERSITY OF WISCONSIN SYSTEM</t>
  </si>
  <si>
    <t xml:space="preserve">I. </t>
  </si>
  <si>
    <t>Does ownership of the leased property transfer to the institution at the end of the lease?</t>
  </si>
  <si>
    <t xml:space="preserve">II. </t>
  </si>
  <si>
    <t>Does the lease allow the institution to purchase the leased property at amount substantially below its fair value?</t>
  </si>
  <si>
    <t xml:space="preserve">  This bargain purchase test requires the institution to exercise judgement in determining if the bargain purchase option exists and if the institution intends</t>
  </si>
  <si>
    <t xml:space="preserve">  to exercise it.</t>
  </si>
  <si>
    <t xml:space="preserve">III. </t>
  </si>
  <si>
    <t>Does the lease term equal or exceed 75% of the estimated economic life of the leased property?</t>
  </si>
  <si>
    <t xml:space="preserve">IV. </t>
  </si>
  <si>
    <t>Does the present value of the minimum lease payments at the beginning of the lease term equal or exceed 90% of the fair market value to</t>
  </si>
  <si>
    <t>the lessor less any investment credit retained by the lessor?  (See below)</t>
  </si>
  <si>
    <t xml:space="preserve">  If the lease begins in the last 25% of the economic life of the leased property ignore this criteria.</t>
  </si>
  <si>
    <t xml:space="preserve">  Minimum lease payments do not include payments for taxes and insurance.</t>
  </si>
  <si>
    <t xml:space="preserve">  Minimum lease payments include a bargain purchase option.</t>
  </si>
  <si>
    <t xml:space="preserve">  Minimum lease payments include any residual value guaranteed by the institution unless a bargain purchase option exists.</t>
  </si>
  <si>
    <t>Assuming equal lease payments made at the end of the period.</t>
  </si>
  <si>
    <t>Enter lease payment amount here.</t>
  </si>
  <si>
    <t xml:space="preserve">$  </t>
  </si>
  <si>
    <t>Enter the number of payment periods here.</t>
  </si>
  <si>
    <t xml:space="preserve">n  </t>
  </si>
  <si>
    <t xml:space="preserve">     Subtract one period if the payments are made at the beginning of the period.</t>
  </si>
  <si>
    <t>Enter states incremental borrowing rate here</t>
  </si>
  <si>
    <t xml:space="preserve">%  </t>
  </si>
  <si>
    <t>Remember to put the interest rate in the same time unit as the payment.  If the payments are made monthly divide the annual interest rate by 12</t>
  </si>
  <si>
    <t>Enter amount of residual Guarantee (if any) from below</t>
  </si>
  <si>
    <t>Enter amount of bargain purchase option (if any) from below</t>
  </si>
  <si>
    <t>Enter payment amount if rents are paid at beginning of period</t>
  </si>
  <si>
    <t>Present value of equal lease payments</t>
  </si>
  <si>
    <t xml:space="preserve">PV  </t>
  </si>
  <si>
    <t xml:space="preserve">     The present value of bargain purchase option or the present value of </t>
  </si>
  <si>
    <t xml:space="preserve">      a residual guarantee maybe added to this number.</t>
  </si>
  <si>
    <t>Lessor's fair market value</t>
  </si>
  <si>
    <t>Lessor's retained investment tax credit</t>
  </si>
  <si>
    <t>x .90</t>
  </si>
  <si>
    <t>90% of lessor's fair market value less retained credit</t>
  </si>
  <si>
    <t>NOTE:  When the lease payments are made at the beginning of the period subtract one period from the lease period and add one payment to the result.</t>
  </si>
  <si>
    <t>A yes answer to any of the four questions above indicates the lease should be treated and reported as a capital lease.</t>
  </si>
  <si>
    <t>A no answer to all of the above questions indicates the lease should be treated and reported as an operating lease.</t>
  </si>
  <si>
    <t>Finding the inplicit interest rate</t>
  </si>
  <si>
    <t>Institutions should use the states incremental borrowing rate when determining the present value of the lease payments unless the lessor's implicit interest</t>
  </si>
  <si>
    <t>rate is known and the lessor's inplicit rate is less than the state's incremental borrowing rate.</t>
  </si>
  <si>
    <t>The excel function =PV(pmt,int,term) is useful in finding the implicit rate.  Complete the schedule below changing only the interest rate until the fair value of</t>
  </si>
  <si>
    <t>the leased property and the present value of the lease payments are equal.</t>
  </si>
  <si>
    <t xml:space="preserve">     Enter the number of payments here</t>
  </si>
  <si>
    <t xml:space="preserve">     Deduct one period if the lease payments are made at the beginning</t>
  </si>
  <si>
    <t xml:space="preserve">     Enter the rental amount here</t>
  </si>
  <si>
    <t xml:space="preserve">       of the period.</t>
  </si>
  <si>
    <t xml:space="preserve">     Enter interest rates here</t>
  </si>
  <si>
    <t xml:space="preserve">I  </t>
  </si>
  <si>
    <t xml:space="preserve">     Enter payment amount if rents are</t>
  </si>
  <si>
    <t xml:space="preserve">       paid at beginning of period</t>
  </si>
  <si>
    <t xml:space="preserve">   Calculated present value of lease payments</t>
  </si>
  <si>
    <t xml:space="preserve">     Should equal the fair value of leased item.</t>
  </si>
  <si>
    <t>Assuming bargain purchase option</t>
  </si>
  <si>
    <t>The present value of a bargain purchae option should be added to the present value of the minimum lease payments to determine if a capital lease exists.</t>
  </si>
  <si>
    <t>We need to discount the amount of the bargain purchase option from the time it becomes available to the lease inception.</t>
  </si>
  <si>
    <t>Minimum lease payments do not include a guarantee of residual value when a bargain purchase option exists.</t>
  </si>
  <si>
    <t>Enter the amount of the bargain purchase option here</t>
  </si>
  <si>
    <t xml:space="preserve">    </t>
  </si>
  <si>
    <t>Enter number of periods until the bargain purchase option is exercisable</t>
  </si>
  <si>
    <t>Enter the states incremental borrowing rate here</t>
  </si>
  <si>
    <t>Present value of a future bargain purchase option</t>
  </si>
  <si>
    <t>Net Present Value of a Residual Guarantee</t>
  </si>
  <si>
    <t>The minimum lease payments include any residual guarantee when a bargain purchase option is not present.</t>
  </si>
  <si>
    <t>Enter the amount of residual guarantee here</t>
  </si>
  <si>
    <t>Enter the number of remaining lease periods</t>
  </si>
  <si>
    <t>Present value of a future residual guarantee.</t>
  </si>
  <si>
    <t>Amounts should be entered in the highlighted areas only.</t>
  </si>
  <si>
    <t>Enter best guess borrowing rate (i)</t>
  </si>
  <si>
    <t>[ Enter a decimal ]</t>
  </si>
  <si>
    <t>Enter the number of payment periods per year.</t>
  </si>
  <si>
    <t>Calculated present value of cash flows.</t>
  </si>
  <si>
    <t>Calculated</t>
  </si>
  <si>
    <t>Amount</t>
  </si>
  <si>
    <t>Periods</t>
  </si>
  <si>
    <t>Interest Rate</t>
  </si>
  <si>
    <t>ENTER</t>
  </si>
  <si>
    <t>Discount</t>
  </si>
  <si>
    <t>Present</t>
  </si>
  <si>
    <t>Representing</t>
  </si>
  <si>
    <t>Per Year</t>
  </si>
  <si>
    <t>Per Period</t>
  </si>
  <si>
    <t>PAYMENTS</t>
  </si>
  <si>
    <t>Factor</t>
  </si>
  <si>
    <t>Value</t>
  </si>
  <si>
    <t>A lease is defined as an agreement between a lessor and a lessee that conveys to the lessee the right to use property or equipment for a specified period of time for stipulated cash payments (rents).  Reporting requirements for leases depend upon the type of lease and whether the institution is the lessee or lessor.</t>
  </si>
  <si>
    <t>UW Institutions as the lessor</t>
  </si>
  <si>
    <r>
      <t xml:space="preserve">Accounting and reporting requirements for lessors differ for the following lease types:  </t>
    </r>
    <r>
      <rPr>
        <u/>
        <sz val="10"/>
        <rFont val="Arial"/>
        <family val="2"/>
      </rPr>
      <t>operating</t>
    </r>
    <r>
      <rPr>
        <sz val="10"/>
        <rFont val="Arial"/>
        <family val="2"/>
      </rPr>
      <t xml:space="preserve"> leases, </t>
    </r>
    <r>
      <rPr>
        <u/>
        <sz val="10"/>
        <rFont val="Arial"/>
        <family val="2"/>
      </rPr>
      <t>direct financing</t>
    </r>
    <r>
      <rPr>
        <sz val="10"/>
        <rFont val="Arial"/>
        <family val="2"/>
      </rPr>
      <t xml:space="preserve"> leases and </t>
    </r>
    <r>
      <rPr>
        <u/>
        <sz val="10"/>
        <rFont val="Arial"/>
        <family val="2"/>
      </rPr>
      <t>sales-type</t>
    </r>
    <r>
      <rPr>
        <sz val="10"/>
        <rFont val="Arial"/>
        <family val="2"/>
      </rPr>
      <t xml:space="preserve"> leases.  Reporting standards for direct financing and sales-type leases are not discussed here since UW System institutions are not typically involved in such leases as lessors.  Institutions which are involved in such leases as lessors should contact System Financial Reporting for reporting instructions.</t>
    </r>
  </si>
  <si>
    <t>Most leases in which UW institutions are involved as lessors are operating leases, typically of space.  No special reporting is required for these or other operating leases unless:  1) there are costs of negotiating and consummating the lease that should be capitalized and amortized over the life of the lease; or, 2) revenue is received on other than a straight line basis under the lease.  Should either of these two conditions apply to an operating lease in which the UW institution is the lessor, contact System Financial Reporting for reporting instructions.</t>
  </si>
  <si>
    <t>UW Institutions as the lessee</t>
  </si>
  <si>
    <t>Note:  Frequently, leases entered into by UW institutions contain a “fiscal funding clause” stating that the lease is cancelable if the governing authority does not appropriate the funds necessary to make the required lease payments during a particular budget period covered by the lease.  If the likelihood of the exercise of a fiscal funding clause is remote, then the lease is considered non-cancelable and is subject to the capital lease tests above.  A lease with a fiscal funding clause which has a greater than remote chance of being exercised is classified as an operating lease.</t>
  </si>
  <si>
    <t>Items obtained under capital leases are treated and reported as owned assets.  At the outset of a capital lease, the leased item should be added to the capital equipment inventory at the present value of the minimum future lease payments.  The present value calculation “discounts” the effect of interest paid over the life of the lease to arrive at a “present value” that, at the beginning of the lease, will generally equal the fair market cash selling price of the asset.  However, if for any reason the known fair market value of the asset is lower than the calculated present value of the minimum future lease payments, the lower amount should be used to record the asset in capital equipment inventory.</t>
  </si>
  <si>
    <r>
      <t>Institutions should identify any lease agreements with a state agency; these leases are reportable in the UW System’s separately published annual financial report but must be eliminated in the financial statements submitted to DOA for incorporation into the state’s comprehensive annual financial report.  The present value of the remaining lease payments required under capital leases as of June 30</t>
    </r>
    <r>
      <rPr>
        <vertAlign val="superscript"/>
        <sz val="10"/>
        <rFont val="Arial"/>
        <family val="2"/>
      </rPr>
      <t>th</t>
    </r>
    <r>
      <rPr>
        <sz val="10"/>
        <rFont val="Arial"/>
        <family val="2"/>
      </rPr>
      <t xml:space="preserve"> must be reported as a liability on the UW System’s balance sheet.  (The present value calculation “discounts” the effect of interest included in future payments so that the liability is reported at the current principal amount owed.)</t>
    </r>
  </si>
  <si>
    <r>
      <t>Note:  It is recommended that an amortization schedule be calculated at the inception of each capital lease.  By referring back to the amortization schedule, the amount that must be reported as a liability as of each June 30</t>
    </r>
    <r>
      <rPr>
        <vertAlign val="superscript"/>
        <sz val="10"/>
        <rFont val="Arial"/>
        <family val="2"/>
      </rPr>
      <t>th</t>
    </r>
    <r>
      <rPr>
        <sz val="10"/>
        <rFont val="Arial"/>
        <family val="2"/>
      </rPr>
      <t xml:space="preserve"> can be readily determined without the need to make a new calculation.  The schedule will also be useful in calculating an amortization if the fair market value of the asset is less than the present value of the minimum future lease payments at the beginning of the lease.  (As indicated above, in such cases, the lower amount must be used to record the asset and liability.)  When the asset is capitalized using a lower fair market value, an internal rate of return formula must be used to determine an interest rate that is higher than the rate that would normally be used so that the present value of the lease payments will equal the lower asset capitalization value.</t>
    </r>
  </si>
  <si>
    <t>A general description of the lease agreement, including renewal or purchase options and restrictions imposed by the lease agreement.</t>
  </si>
  <si>
    <t>The total amount of assets recorded under capital leases as of the date of each balance sheet presented.  Assets reported under this requirement will need to be broken down into equipment, land, improvements, and buildings.</t>
  </si>
  <si>
    <r>
      <t>The future minimum lease payments as of the date of the latest balance sheet presented, in the aggregate and for each of the five succeeding fiscal years</t>
    </r>
    <r>
      <rPr>
        <b/>
        <sz val="10"/>
        <rFont val="Arial"/>
        <family val="2"/>
      </rPr>
      <t xml:space="preserve"> and in five-year increments thereafter</t>
    </r>
    <r>
      <rPr>
        <sz val="10"/>
        <rFont val="Arial"/>
        <family val="2"/>
      </rPr>
      <t>, with separate deductions from the total for the amount representing executory costs, including any profit thereon, included in the minimum lease payments and for the amount of the imputed interest necessary to reduce the net minimum lease payments to present value.</t>
    </r>
  </si>
  <si>
    <t>The total minimum sublease rentals to be received in the future under non-cancelable subleases as of the date of the latest balance sheet presented.</t>
  </si>
  <si>
    <t>The total contingent rentals actually incurred for each period for which an operating statement is presented.</t>
  </si>
  <si>
    <t>Assets recorded under capital leases shall be separately identified in the plant group as obligations under capital leases.</t>
  </si>
  <si>
    <r>
      <t>Future minimum rental payments required as of the date of the latest balance sheet presented, in the aggregate and for each of the five succeeding fiscal years</t>
    </r>
    <r>
      <rPr>
        <b/>
        <sz val="10"/>
        <rFont val="Arial"/>
        <family val="2"/>
      </rPr>
      <t xml:space="preserve"> and in five-year increments thereafter</t>
    </r>
    <r>
      <rPr>
        <sz val="10"/>
        <rFont val="Arial"/>
        <family val="2"/>
      </rPr>
      <t>;</t>
    </r>
  </si>
  <si>
    <t>The total of minimum rental to be received in the future under non-cancelable subleases as of the date of the latest balance sheet presented.</t>
  </si>
  <si>
    <t>Amount of rental expenditures for each operating statement presented.</t>
  </si>
  <si>
    <t>Separate identification of minimum rentals, contingent rentals, and sublease rentals.</t>
  </si>
  <si>
    <t>Definitions of Lease Terms</t>
  </si>
  <si>
    <t>Bargain Purchase Option</t>
  </si>
  <si>
    <t>A provision allowing the institution the option of purchasing the leased property for an amount which is sufficiently lower than the expected fair value of the property at the date the option becomes exercisable.  Exercise of the option must appear reasonably assured at the inception of the lease.  Institutions must use their own judgment in determining whether or not a bargain purchase option exists.</t>
  </si>
  <si>
    <t>Contingent Rentals</t>
  </si>
  <si>
    <t>Rentals that represent the increase or decrease in lease payments which result from changes in the factors on which the lease payments are based occurring subsequent to the inception of the lease.  Generally contingent rentals must be based upon an existing index such as the prime rate or consumer price index.  Contingent rentals do not include pass-through of increases in construction costs.  Provisions which are dependent only upon the passage of time should be excluded from contingent rentals.</t>
  </si>
  <si>
    <t>Direct Financing Leases</t>
  </si>
  <si>
    <t>Estimated Economic Life</t>
  </si>
  <si>
    <t>The estimated remaining time which the property is expected to be economically usable by one or more users, with normal maintenance and repairs, for its intended purpose at the inception of the lease.  This estimated time period should not be limited by the lease term.</t>
  </si>
  <si>
    <t>Fair Value</t>
  </si>
  <si>
    <t>The property’s selling price in an arm’s length transaction between unrelated parties.</t>
  </si>
  <si>
    <t>Implicit Interest Rate</t>
  </si>
  <si>
    <t>The discount rate that, when applied to the minimum lease payments, causes the aggregate present value at the beginning of the lease term to be equal to the fair value of the leased property to the lessor at the inception of the lease, minus any investment tax credit retained and expected to be realized by the lessor.</t>
  </si>
  <si>
    <t>Minimum Lease Payments</t>
  </si>
  <si>
    <t>The payments that the lessee is or can be required to make in connection with the leased property.  Bargain purchase options are included in the minimum lease payments.  Any payment that the institution must make upon failure to renew or extend the lease at the expiration of the lease term is included in the minimum lease payments.  If an institution guarantees the leased property will be worth a stated amount at the end of the lease, then the guaranteed residual value shall be included in the minimum lease payments.</t>
  </si>
  <si>
    <t>Residual Guarantee</t>
  </si>
  <si>
    <t>The amount the institution must purchase the asset for at the end of the lease term, or stated amount which the institution guarantees the asset will be worth at the end of the lease term.</t>
  </si>
  <si>
    <t>Sales Type Lease</t>
  </si>
  <si>
    <t>Lease in which the institution is the lessor and the following is true:</t>
  </si>
  <si>
    <t>The following discount rates have been supplied by the Department of Administration for use in making the present value calculations required for assets acquired under capital leases.  The rate in effect at the inception of the lease should be used both for calculating the capitalization value of the asset and the present value of the remaining minimum lease payments.  These rates are based upon the State’s rate of borrowing.  If the lease agreement specifies a different rate of interest, the rate specified should be used so long as it represents the prevailing rate at which the institution could have obtained outside financing.</t>
  </si>
  <si>
    <t>UW-</t>
  </si>
  <si>
    <t>Date completed:</t>
  </si>
  <si>
    <t>Provide a general description of the capital lease activity.</t>
  </si>
  <si>
    <t>Year Ended June 30:</t>
  </si>
  <si>
    <t>Name</t>
  </si>
  <si>
    <t>Phone No.</t>
  </si>
  <si>
    <t>Email</t>
  </si>
  <si>
    <t>--</t>
  </si>
  <si>
    <t>Leases between UW institutions</t>
  </si>
  <si>
    <t>Leases of computer software</t>
  </si>
  <si>
    <r>
      <rPr>
        <b/>
        <sz val="10"/>
        <rFont val="Arial"/>
        <family val="2"/>
      </rPr>
      <t>Operating leases for building space</t>
    </r>
    <r>
      <rPr>
        <sz val="10"/>
        <rFont val="Arial"/>
        <family val="2"/>
      </rPr>
      <t xml:space="preserve"> that are not included in the master lease program operated by DOA are required to be reported if the total amount to be paid over the life of the lease is </t>
    </r>
    <r>
      <rPr>
        <b/>
        <sz val="10"/>
        <rFont val="Arial"/>
        <family val="2"/>
      </rPr>
      <t>$5,000 or more</t>
    </r>
    <r>
      <rPr>
        <sz val="10"/>
        <rFont val="Arial"/>
        <family val="2"/>
      </rPr>
      <t>.</t>
    </r>
  </si>
  <si>
    <r>
      <rPr>
        <b/>
        <sz val="10"/>
        <rFont val="Arial"/>
        <family val="2"/>
      </rPr>
      <t>Operating leases for Land</t>
    </r>
    <r>
      <rPr>
        <sz val="10"/>
        <rFont val="Arial"/>
        <family val="2"/>
      </rPr>
      <t xml:space="preserve"> are required to be reported if the total amount to be paid over the life of the lease is </t>
    </r>
    <r>
      <rPr>
        <b/>
        <sz val="10"/>
        <rFont val="Arial"/>
        <family val="2"/>
      </rPr>
      <t>$5,000 or more</t>
    </r>
    <r>
      <rPr>
        <sz val="10"/>
        <rFont val="Arial"/>
        <family val="2"/>
      </rPr>
      <t>.</t>
    </r>
  </si>
  <si>
    <r>
      <rPr>
        <b/>
        <sz val="10"/>
        <rFont val="Arial"/>
        <family val="2"/>
      </rPr>
      <t>Operating leases for Equipment</t>
    </r>
    <r>
      <rPr>
        <sz val="10"/>
        <rFont val="Arial"/>
        <family val="2"/>
      </rPr>
      <t xml:space="preserve"> such as copiers, printers, computers, vehicles, etc. are only required to be reported if the total amount to be paid over the life of the lease is </t>
    </r>
    <r>
      <rPr>
        <b/>
        <sz val="10"/>
        <rFont val="Arial"/>
        <family val="2"/>
      </rPr>
      <t>$100,000 or more</t>
    </r>
    <r>
      <rPr>
        <sz val="10"/>
        <rFont val="Arial"/>
        <family val="2"/>
      </rPr>
      <t>.</t>
    </r>
  </si>
  <si>
    <r>
      <rPr>
        <b/>
        <sz val="10"/>
        <rFont val="Arial"/>
        <family val="2"/>
      </rPr>
      <t>All Capital Leases</t>
    </r>
    <r>
      <rPr>
        <sz val="10"/>
        <rFont val="Arial"/>
        <family val="2"/>
      </rPr>
      <t xml:space="preserve"> are required to be reported if the total amount to be paid over the life of the lease is </t>
    </r>
    <r>
      <rPr>
        <b/>
        <sz val="10"/>
        <rFont val="Arial"/>
        <family val="2"/>
      </rPr>
      <t>$5,000 or more</t>
    </r>
    <r>
      <rPr>
        <sz val="10"/>
        <rFont val="Arial"/>
        <family val="2"/>
      </rPr>
      <t>.</t>
    </r>
  </si>
  <si>
    <t>1.</t>
  </si>
  <si>
    <t>2.</t>
  </si>
  <si>
    <t>3.</t>
  </si>
  <si>
    <t>4.</t>
  </si>
  <si>
    <t>The lease transfers ownership to the institution by the end of the lease term.</t>
  </si>
  <si>
    <t>The lease contains a bargain purchase option.</t>
  </si>
  <si>
    <t>The lease term is equal to 75% or more of the estimated economic life of the leased property and the beginning of the lease term does not fall within the last 25% of the total economic life of the property.</t>
  </si>
  <si>
    <r>
      <rPr>
        <sz val="7"/>
        <rFont val="Times New Roman"/>
        <family val="1"/>
      </rPr>
      <t xml:space="preserve"> </t>
    </r>
    <r>
      <rPr>
        <sz val="10"/>
        <rFont val="Arial"/>
        <family val="2"/>
      </rPr>
      <t>Any one of the four capital lease identification criteria apply.</t>
    </r>
  </si>
  <si>
    <t>The collectibility of the minimum lease payments is reasonably assured.</t>
  </si>
  <si>
    <t>No important uncertainties surround the amount of unreimbursable costs yet to be incurred by the institution under the lease.</t>
  </si>
  <si>
    <t>No profit or loss is recognized on the transaction.  The fair value of the asset is equal to the institution’s carrying value.</t>
  </si>
  <si>
    <t>Any one of the four capital lease identification criteria apply.</t>
  </si>
  <si>
    <t>Profit or loss is recognized on the transaction.  The fair value of the asset is not equal to the institution’s carrying value.</t>
  </si>
  <si>
    <t>Required Note Disclosures</t>
  </si>
  <si>
    <t>Historical Discount Rates</t>
  </si>
  <si>
    <t>IDENTIFYING CAPITAL LEASES</t>
  </si>
  <si>
    <t>General Information</t>
  </si>
  <si>
    <t>Wisconsin Energy Initiative Projects - The Wisconsin Energy Initiative Projects are capitalized as facilities in the Financial Report in the same manner as capitalized leases.  The majority are financed through the Master Lease Program with some financed through the project vendor.  Neither those financed through the Master Lease Program nor those financed from other sources need to be reported.  Information on both financing sources will be reported to System Administration by DOA.</t>
  </si>
  <si>
    <t>Information to be reported by the institutions:</t>
  </si>
  <si>
    <t>[ refer to "Leases - Template" tab ]</t>
  </si>
  <si>
    <t xml:space="preserve"> A lease in which the institution is the lessor and the following is true:</t>
  </si>
  <si>
    <t xml:space="preserve">  *continue with 5 year increments as necessary</t>
  </si>
  <si>
    <t>Page 1 of 2</t>
  </si>
  <si>
    <t xml:space="preserve"> * continue with 5 year increments as necessary</t>
  </si>
  <si>
    <t>Page 2 of 2</t>
  </si>
  <si>
    <t>System Administration use of data:</t>
  </si>
  <si>
    <t xml:space="preserve">An entry will be made to the FIN_RPT ledger.  No changes will be made to the ACTUALS ledger.  </t>
  </si>
  <si>
    <t>Data will be used in the form of note disclosures in the financial statements.</t>
  </si>
  <si>
    <t>Non-cancellable Lease</t>
  </si>
  <si>
    <t>A lease which is cancelable (i) only upon the occurrence of some remote contingency,  (ii) only with the permission of the lessor, (iii) only if a new lease is entered into between the same parties, or (iv) only upon payment of a penalty in an amount such that continuationof the lease appears, at inception, reasonably assured.</t>
  </si>
  <si>
    <r>
      <t xml:space="preserve">In general, non-equipment lease agreements in which the institution is the lessee that call for payments totaling $5,000 or more must be analyzed to determine whether the lease is a </t>
    </r>
    <r>
      <rPr>
        <u/>
        <sz val="10"/>
        <rFont val="Arial"/>
        <family val="2"/>
      </rPr>
      <t>capital</t>
    </r>
    <r>
      <rPr>
        <sz val="10"/>
        <rFont val="Arial"/>
        <family val="2"/>
      </rPr>
      <t xml:space="preserve"> lease or an </t>
    </r>
    <r>
      <rPr>
        <u/>
        <sz val="10"/>
        <rFont val="Arial"/>
        <family val="2"/>
      </rPr>
      <t>operating</t>
    </r>
    <r>
      <rPr>
        <sz val="10"/>
        <rFont val="Arial"/>
        <family val="2"/>
      </rPr>
      <t xml:space="preserve"> lease.  </t>
    </r>
  </si>
  <si>
    <r>
      <t xml:space="preserve">A capital lease is essentially a financing mechanism for acquiring ownership of an asset.  However, the institution’s intent is not the basis for determining whether a lease is or is not a capital lease.  If any one of the following four criteria are met, the lease </t>
    </r>
    <r>
      <rPr>
        <u/>
        <sz val="10"/>
        <rFont val="Arial"/>
        <family val="2"/>
      </rPr>
      <t>must</t>
    </r>
    <r>
      <rPr>
        <sz val="10"/>
        <rFont val="Arial"/>
        <family val="2"/>
      </rPr>
      <t xml:space="preserve"> be classified as a capital lease:</t>
    </r>
  </si>
  <si>
    <t>The following disclosures regarding capital leases are required:</t>
  </si>
  <si>
    <t>All leases that are not determined to be capital leases under the criteria are classified as operating leases.  Institutions should identify any lease agreements with a state agency; these leases are reportable in the UW System’s separately published annual financial report but must be eliminated in the financial statements submitted to DOA for incorporation into the state’s comprehensive annual financial report.</t>
  </si>
  <si>
    <t>The following disclosures are required for operating leases where the remaining lease term exceeds one year:</t>
  </si>
  <si>
    <t>The following disclosures are required for all other operating leases where the remaining lease term exceeds one month:</t>
  </si>
  <si>
    <t>Master Lease Program:</t>
  </si>
  <si>
    <r>
      <t>Do not include on the template</t>
    </r>
    <r>
      <rPr>
        <b/>
        <sz val="10"/>
        <rFont val="Arial"/>
        <family val="2"/>
      </rPr>
      <t>:</t>
    </r>
  </si>
  <si>
    <t>UW System will be forwarding the list of all items on the Master Lease Program to Institutions in early July.</t>
  </si>
  <si>
    <t>Institutions are required to review the items on the Master Lease Program and certify on the "Leases - Template" that the payment(s) for the item(s) was coded correctly according to capital lease, operating lease, or installment purchase criteria.  If Institutions find the payment for an item on the Master Lease Program list was coded incorrectly, the item should be identified on the template.</t>
  </si>
  <si>
    <t>Capital Leases - Accounts 4485, 4525, 4605, 4625, 4635, 4655, 4665</t>
  </si>
  <si>
    <t>Master Lease #</t>
  </si>
  <si>
    <t>Explanation of incorrect coding:</t>
  </si>
  <si>
    <t>Example</t>
  </si>
  <si>
    <t>Payment was coded as account 2325 operating lease when it s/b 4605 capital lease</t>
  </si>
  <si>
    <t>I certify I have reviewed the Master Lease Program list provided by UW System and have identified whether the coding for the master lease payment was correct according to the capital lease, operating lease, or installment purchase criteria.  Please X one below.</t>
  </si>
  <si>
    <t>I have reviewed the master lease program list and institution does not have any master leases.</t>
  </si>
  <si>
    <t>I have reviewed the master lease program list and ALL the coding for all master lease payments was correct according to capital lease, operating lease, or installment purchase criteria.</t>
  </si>
  <si>
    <t>Installment Purchases - uses same accounts as capital lease, but should be reported on Installment Purchase template</t>
  </si>
  <si>
    <t>The Master Lease Program is a form of financing used generally to acquire equipment or software.  There may be instances when master lease financing is used to acquire other items.  Items financed by the Master Lease Program could be capitalized or reported as operating expenses for financial reporting.  Further, the contract(s) between the Institution and the vendor could be categorized as either a lease or installment purchase.  Institutions need to follow the capital lease, operating lease, or installment purchase requirements for coding payments being financed by the Master Lease Program.</t>
  </si>
  <si>
    <t>The present value of the minimum lease payments at the beginning of the lease term is 90% or more of the fair value to the lessor less any investment credit retained by the lessor.  This requirement cannot be used if the lease’s inception is in the last 25% of the useful economic life of the leased asset.  The interest rate used to compute the present value should be the incremental borrowing rate of the state (see Historical Discount Rates tab) unless the implicit rate is available and lower.</t>
  </si>
  <si>
    <t xml:space="preserve">     See Historical Discount Rates tab</t>
  </si>
  <si>
    <t>UW System Financial Reporting receives a list of all items on the Master Lease Program from DOA typically around July 8th.  This list is used by UW System to centrally record the financial activity of the Master Lease financing.  UW System relies on how the Institutions coded the payments for master lease financing to determine whether the item is a capital lease, operating lease, or installment purchase.</t>
  </si>
  <si>
    <t>I have reviewed the master lease program list and all the coding for all master lease payments was correct according to capital lease, operating lease, or installment purchase criteria EXCEPT for the item(s) listed below:</t>
  </si>
  <si>
    <t>Operating Leases - Accounts 2305, 2325, 2335, 2345, 2355, 2370</t>
  </si>
  <si>
    <r>
      <rPr>
        <b/>
        <sz val="10"/>
        <rFont val="Arial"/>
        <family val="2"/>
      </rPr>
      <t>Leases through the Master Lease program operated by DOA</t>
    </r>
    <r>
      <rPr>
        <sz val="10"/>
        <rFont val="Arial"/>
        <family val="2"/>
      </rPr>
      <t>. These leases will be reported to System Administration by DOA around July 8</t>
    </r>
    <r>
      <rPr>
        <vertAlign val="superscript"/>
        <sz val="10"/>
        <rFont val="Arial"/>
        <family val="2"/>
      </rPr>
      <t>th</t>
    </r>
    <r>
      <rPr>
        <sz val="10"/>
        <rFont val="Arial"/>
        <family val="2"/>
      </rPr>
      <t>.  UW System will distribute the list of master leases to the institutions as soon as it is received from DOA so that the institutions can ensure that master leases are not double counted on the institution’s lease submission.</t>
    </r>
  </si>
  <si>
    <t>2022 - 2026</t>
  </si>
  <si>
    <t>2027 - 2031</t>
  </si>
  <si>
    <t>2032 - 2036</t>
  </si>
  <si>
    <t>2037 - 2041</t>
  </si>
  <si>
    <t>2042 - 2046</t>
  </si>
  <si>
    <t xml:space="preserve">Please provide the total minimum sublease rentals to be received in the future under noncancelable subleases </t>
  </si>
  <si>
    <t>Please provide the total contingent rentals incurred during the fiscal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</si>
</sst>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_(&quot;$&quot;* \(#,##0.00\);_(&quot;$&quot;* &quot;-&quot;??_);_(@_)"/>
    <numFmt numFmtId="43" formatCode="_(* #,##0.00_);_(* \(#,##0.00\);_(* &quot;-&quot;??_);_(@_)"/>
    <numFmt numFmtId="164" formatCode="0.0000"/>
    <numFmt numFmtId="165" formatCode="0.00000%"/>
    <numFmt numFmtId="166" formatCode="0.000000%"/>
    <numFmt numFmtId="167" formatCode="0_)"/>
    <numFmt numFmtId="168" formatCode="0.0000%"/>
    <numFmt numFmtId="169" formatCode="#,##0.000000_);\(#,##0.000000\)"/>
    <numFmt numFmtId="170" formatCode="_(* #,##0_);_(* \(#,##0\);_(* &quot;-&quot;??_);_(@_)"/>
    <numFmt numFmtId="171" formatCode="_(&quot;$&quot;* #,##0_);_(&quot;$&quot;* \(#,##0\);_(&quot;$&quot;* &quot;-&quot;??_);_(@_)"/>
    <numFmt numFmtId="172" formatCode="m/d/yy;@"/>
    <numFmt numFmtId="173" formatCode="_(* #,##0.000_);_(* \(#,##0.000\);_(* &quot;-&quot;??_);_(@_)"/>
  </numFmts>
  <fonts count="19" x14ac:knownFonts="1">
    <font>
      <sz val="10"/>
      <name val="Arial"/>
    </font>
    <font>
      <u/>
      <sz val="10"/>
      <name val="Arial"/>
      <family val="2"/>
    </font>
    <font>
      <b/>
      <sz val="10"/>
      <name val="Arial"/>
      <family val="2"/>
    </font>
    <font>
      <sz val="8"/>
      <name val="Arial"/>
      <family val="2"/>
    </font>
    <font>
      <sz val="10"/>
      <name val="Arial"/>
      <family val="2"/>
    </font>
    <font>
      <b/>
      <u/>
      <sz val="10"/>
      <name val="Arial"/>
      <family val="2"/>
    </font>
    <font>
      <b/>
      <sz val="12"/>
      <name val="Helv"/>
    </font>
    <font>
      <sz val="7"/>
      <name val="Times New Roman"/>
      <family val="1"/>
    </font>
    <font>
      <vertAlign val="superscript"/>
      <sz val="10"/>
      <name val="Arial"/>
      <family val="2"/>
    </font>
    <font>
      <sz val="10"/>
      <name val="Times New Roman"/>
      <family val="1"/>
    </font>
    <font>
      <sz val="10"/>
      <color rgb="FF000000"/>
      <name val="Arial"/>
      <family val="2"/>
    </font>
    <font>
      <sz val="10"/>
      <name val="Arial"/>
      <family val="2"/>
    </font>
    <font>
      <i/>
      <u/>
      <sz val="10"/>
      <name val="Arial"/>
      <family val="2"/>
    </font>
    <font>
      <b/>
      <i/>
      <u/>
      <sz val="10"/>
      <name val="Arial"/>
      <family val="2"/>
    </font>
    <font>
      <b/>
      <u/>
      <sz val="10"/>
      <color theme="1"/>
      <name val="Arial"/>
      <family val="2"/>
    </font>
    <font>
      <sz val="10"/>
      <color theme="1"/>
      <name val="Arial"/>
      <family val="2"/>
    </font>
    <font>
      <b/>
      <sz val="10"/>
      <color rgb="FFFF0000"/>
      <name val="Arial"/>
      <family val="2"/>
    </font>
    <font>
      <i/>
      <sz val="10"/>
      <name val="Arial"/>
      <family val="2"/>
    </font>
    <font>
      <u/>
      <sz val="10"/>
      <color theme="10"/>
      <name val="Arial"/>
      <family val="2"/>
    </font>
  </fonts>
  <fills count="3">
    <fill>
      <patternFill patternType="none"/>
    </fill>
    <fill>
      <patternFill patternType="gray125"/>
    </fill>
    <fill>
      <patternFill patternType="solid">
        <fgColor indexed="43"/>
        <bgColor indexed="64"/>
      </patternFill>
    </fill>
  </fills>
  <borders count="23">
    <border>
      <left/>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8"/>
      </left>
      <right style="double">
        <color indexed="8"/>
      </right>
      <top style="double">
        <color indexed="8"/>
      </top>
      <bottom style="double">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8"/>
      </right>
      <top/>
      <bottom style="thin">
        <color indexed="8"/>
      </bottom>
      <diagonal/>
    </border>
    <border>
      <left/>
      <right/>
      <top style="thin">
        <color indexed="64"/>
      </top>
      <bottom style="thin">
        <color indexed="64"/>
      </bottom>
      <diagonal/>
    </border>
    <border>
      <left/>
      <right style="thin">
        <color indexed="8"/>
      </right>
      <top style="thin">
        <color indexed="8"/>
      </top>
      <bottom/>
      <diagonal/>
    </border>
    <border>
      <left/>
      <right/>
      <top/>
      <bottom style="medium">
        <color indexed="64"/>
      </bottom>
      <diagonal/>
    </border>
  </borders>
  <cellStyleXfs count="5">
    <xf numFmtId="0" fontId="0" fillId="0" borderId="0"/>
    <xf numFmtId="43" fontId="11" fillId="0" borderId="0" applyFont="0" applyFill="0" applyBorder="0" applyAlignment="0" applyProtection="0"/>
    <xf numFmtId="44" fontId="11" fillId="0" borderId="0" applyFont="0" applyFill="0" applyBorder="0" applyAlignment="0" applyProtection="0"/>
    <xf numFmtId="0" fontId="4" fillId="0" borderId="0"/>
    <xf numFmtId="0" fontId="18" fillId="0" borderId="0" applyNumberFormat="0" applyFill="0" applyBorder="0" applyAlignment="0" applyProtection="0"/>
  </cellStyleXfs>
  <cellXfs count="165">
    <xf numFmtId="0" fontId="0" fillId="0" borderId="0" xfId="0"/>
    <xf numFmtId="0" fontId="1" fillId="0" borderId="0" xfId="0" applyFont="1" applyBorder="1"/>
    <xf numFmtId="0" fontId="1" fillId="0" borderId="0" xfId="0" applyFont="1" applyBorder="1" applyAlignment="1">
      <alignment horizontal="right"/>
    </xf>
    <xf numFmtId="0" fontId="2" fillId="0" borderId="0" xfId="0" applyFont="1"/>
    <xf numFmtId="0" fontId="4" fillId="0" borderId="0" xfId="0" applyFont="1" applyAlignment="1">
      <alignment horizontal="right"/>
    </xf>
    <xf numFmtId="0" fontId="4" fillId="0" borderId="0" xfId="0" applyFont="1"/>
    <xf numFmtId="0" fontId="4" fillId="0" borderId="0" xfId="0" applyFont="1" applyBorder="1"/>
    <xf numFmtId="0" fontId="4" fillId="0" borderId="0" xfId="0" applyFont="1" applyBorder="1" applyAlignment="1">
      <alignment horizontal="center"/>
    </xf>
    <xf numFmtId="3" fontId="4" fillId="0" borderId="0" xfId="0" applyNumberFormat="1" applyFont="1" applyBorder="1" applyAlignment="1"/>
    <xf numFmtId="0" fontId="4" fillId="0" borderId="0" xfId="0" applyFont="1" applyAlignment="1"/>
    <xf numFmtId="0" fontId="4" fillId="0" borderId="0" xfId="0" applyFont="1" applyAlignment="1">
      <alignment horizontal="center"/>
    </xf>
    <xf numFmtId="3" fontId="4" fillId="0" borderId="0" xfId="0" applyNumberFormat="1" applyFont="1"/>
    <xf numFmtId="0" fontId="4" fillId="0" borderId="0" xfId="0" applyFont="1" applyBorder="1" applyAlignment="1"/>
    <xf numFmtId="0" fontId="5" fillId="0" borderId="0" xfId="0" applyFont="1" applyBorder="1" applyAlignment="1"/>
    <xf numFmtId="3" fontId="4" fillId="0" borderId="0" xfId="0" applyNumberFormat="1" applyFont="1" applyBorder="1"/>
    <xf numFmtId="0" fontId="4" fillId="0" borderId="0" xfId="0" quotePrefix="1" applyFont="1" applyBorder="1" applyAlignment="1"/>
    <xf numFmtId="0" fontId="4" fillId="0" borderId="0" xfId="0" quotePrefix="1" applyFont="1" applyFill="1" applyBorder="1" applyAlignment="1">
      <alignment horizontal="left"/>
    </xf>
    <xf numFmtId="0" fontId="4" fillId="0" borderId="0" xfId="0" quotePrefix="1" applyFont="1" applyFill="1" applyBorder="1" applyAlignment="1"/>
    <xf numFmtId="0" fontId="4" fillId="0" borderId="0" xfId="0" applyFont="1" applyFill="1" applyBorder="1" applyAlignment="1"/>
    <xf numFmtId="3" fontId="4" fillId="0" borderId="0" xfId="0" applyNumberFormat="1" applyFont="1" applyFill="1" applyBorder="1" applyAlignment="1">
      <alignment horizontal="center"/>
    </xf>
    <xf numFmtId="3" fontId="4" fillId="0" borderId="0" xfId="0" applyNumberFormat="1" applyFont="1" applyFill="1" applyBorder="1"/>
    <xf numFmtId="3" fontId="4" fillId="0" borderId="0" xfId="0" applyNumberFormat="1" applyFont="1" applyBorder="1" applyAlignment="1">
      <alignment horizontal="right"/>
    </xf>
    <xf numFmtId="0" fontId="4" fillId="0" borderId="0" xfId="0" applyFont="1" applyBorder="1" applyAlignment="1">
      <alignment horizontal="right"/>
    </xf>
    <xf numFmtId="0" fontId="0" fillId="0" borderId="3" xfId="0" applyBorder="1"/>
    <xf numFmtId="0" fontId="2" fillId="0" borderId="0" xfId="0" applyFont="1" applyAlignment="1">
      <alignment horizontal="right"/>
    </xf>
    <xf numFmtId="0" fontId="0" fillId="0" borderId="0" xfId="0" applyAlignment="1">
      <alignment horizontal="right"/>
    </xf>
    <xf numFmtId="4" fontId="0" fillId="0" borderId="10" xfId="0" applyNumberFormat="1" applyBorder="1"/>
    <xf numFmtId="164" fontId="0" fillId="0" borderId="10" xfId="0" applyNumberFormat="1" applyBorder="1"/>
    <xf numFmtId="4" fontId="2" fillId="0" borderId="10" xfId="0" applyNumberFormat="1" applyFont="1" applyBorder="1"/>
    <xf numFmtId="4" fontId="0" fillId="0" borderId="0" xfId="0" applyNumberFormat="1"/>
    <xf numFmtId="39" fontId="2" fillId="0" borderId="11" xfId="0" applyNumberFormat="1" applyFont="1" applyBorder="1" applyProtection="1"/>
    <xf numFmtId="0" fontId="0" fillId="0" borderId="0" xfId="0" applyAlignment="1">
      <alignment horizontal="left"/>
    </xf>
    <xf numFmtId="0" fontId="6" fillId="0" borderId="0" xfId="0" applyFont="1" applyAlignment="1">
      <alignment horizontal="left"/>
    </xf>
    <xf numFmtId="0" fontId="6" fillId="0" borderId="0" xfId="0" applyFont="1"/>
    <xf numFmtId="165" fontId="6" fillId="2" borderId="12" xfId="0" applyNumberFormat="1" applyFont="1" applyFill="1" applyBorder="1" applyProtection="1"/>
    <xf numFmtId="0" fontId="6" fillId="2" borderId="12" xfId="0" applyFont="1" applyFill="1" applyBorder="1"/>
    <xf numFmtId="166" fontId="0" fillId="0" borderId="0" xfId="0" applyNumberFormat="1" applyProtection="1"/>
    <xf numFmtId="0" fontId="0" fillId="0" borderId="13" xfId="0" applyBorder="1"/>
    <xf numFmtId="0" fontId="0" fillId="0" borderId="13" xfId="0" applyBorder="1" applyAlignment="1">
      <alignment horizontal="right"/>
    </xf>
    <xf numFmtId="0" fontId="0" fillId="0" borderId="14" xfId="0" applyBorder="1" applyAlignment="1">
      <alignment horizontal="right"/>
    </xf>
    <xf numFmtId="0" fontId="0" fillId="0" borderId="15" xfId="0" applyBorder="1" applyAlignment="1">
      <alignment horizontal="right"/>
    </xf>
    <xf numFmtId="0" fontId="6" fillId="0" borderId="15" xfId="0" applyFont="1" applyBorder="1" applyAlignment="1">
      <alignment horizontal="right"/>
    </xf>
    <xf numFmtId="167" fontId="0" fillId="0" borderId="14" xfId="0" applyNumberFormat="1" applyBorder="1" applyProtection="1"/>
    <xf numFmtId="0" fontId="0" fillId="0" borderId="14" xfId="0" applyBorder="1"/>
    <xf numFmtId="168" fontId="0" fillId="0" borderId="14" xfId="0" applyNumberFormat="1" applyBorder="1" applyProtection="1"/>
    <xf numFmtId="0" fontId="6" fillId="2" borderId="14" xfId="0" applyFont="1" applyFill="1" applyBorder="1"/>
    <xf numFmtId="169" fontId="0" fillId="0" borderId="14" xfId="0" applyNumberFormat="1" applyBorder="1" applyProtection="1"/>
    <xf numFmtId="167" fontId="0" fillId="0" borderId="15" xfId="0" applyNumberFormat="1" applyBorder="1" applyProtection="1"/>
    <xf numFmtId="0" fontId="0" fillId="0" borderId="16" xfId="0" applyBorder="1"/>
    <xf numFmtId="168" fontId="0" fillId="0" borderId="16" xfId="0" applyNumberFormat="1" applyBorder="1" applyProtection="1"/>
    <xf numFmtId="169" fontId="0" fillId="0" borderId="16" xfId="0" applyNumberFormat="1" applyBorder="1" applyProtection="1"/>
    <xf numFmtId="167" fontId="0" fillId="0" borderId="17" xfId="0" applyNumberFormat="1" applyBorder="1" applyProtection="1"/>
    <xf numFmtId="0" fontId="0" fillId="0" borderId="17" xfId="0" applyBorder="1"/>
    <xf numFmtId="0" fontId="0" fillId="0" borderId="18" xfId="0" applyBorder="1"/>
    <xf numFmtId="0" fontId="0" fillId="0" borderId="19" xfId="0" applyBorder="1"/>
    <xf numFmtId="168" fontId="0" fillId="0" borderId="19" xfId="0" applyNumberFormat="1" applyBorder="1" applyProtection="1"/>
    <xf numFmtId="169" fontId="0" fillId="0" borderId="19" xfId="0" applyNumberFormat="1" applyBorder="1" applyProtection="1"/>
    <xf numFmtId="0" fontId="0" fillId="0" borderId="2" xfId="0" applyBorder="1"/>
    <xf numFmtId="168" fontId="6" fillId="0" borderId="0" xfId="0" applyNumberFormat="1" applyFont="1" applyProtection="1"/>
    <xf numFmtId="169" fontId="6" fillId="0" borderId="0" xfId="0" applyNumberFormat="1" applyFont="1" applyProtection="1"/>
    <xf numFmtId="0" fontId="0" fillId="0" borderId="0" xfId="0" applyBorder="1"/>
    <xf numFmtId="168" fontId="0" fillId="0" borderId="0" xfId="0" applyNumberFormat="1" applyProtection="1"/>
    <xf numFmtId="169" fontId="0" fillId="0" borderId="0" xfId="0" applyNumberFormat="1" applyProtection="1"/>
    <xf numFmtId="0" fontId="4" fillId="0" borderId="0" xfId="0" applyFont="1" applyAlignment="1">
      <alignment vertical="center"/>
    </xf>
    <xf numFmtId="0" fontId="1" fillId="0" borderId="0" xfId="0" applyFont="1" applyAlignment="1">
      <alignment vertical="center"/>
    </xf>
    <xf numFmtId="0" fontId="5" fillId="0" borderId="0" xfId="0" applyFont="1" applyAlignment="1">
      <alignment vertical="center"/>
    </xf>
    <xf numFmtId="0" fontId="4" fillId="0" borderId="0" xfId="0" applyFont="1" applyAlignment="1">
      <alignment horizontal="left" vertical="center" indent="4"/>
    </xf>
    <xf numFmtId="0" fontId="4" fillId="0" borderId="0" xfId="0" applyFont="1" applyAlignment="1">
      <alignment horizontal="left" vertical="center" indent="5"/>
    </xf>
    <xf numFmtId="0" fontId="4" fillId="0" borderId="0" xfId="0" applyFont="1" applyAlignment="1">
      <alignment horizontal="center" vertical="center"/>
    </xf>
    <xf numFmtId="0" fontId="9" fillId="0" borderId="0" xfId="0" applyFont="1"/>
    <xf numFmtId="0" fontId="10" fillId="0" borderId="0" xfId="0" applyFont="1" applyAlignment="1">
      <alignment horizontal="right" vertical="center"/>
    </xf>
    <xf numFmtId="0" fontId="10" fillId="0" borderId="0" xfId="0" applyFont="1" applyAlignment="1">
      <alignment vertical="center"/>
    </xf>
    <xf numFmtId="0" fontId="9" fillId="0" borderId="0" xfId="0" applyFont="1"/>
    <xf numFmtId="0" fontId="2" fillId="0" borderId="0" xfId="0" applyFont="1" applyFill="1" applyAlignment="1">
      <alignment horizontal="right"/>
    </xf>
    <xf numFmtId="0" fontId="4" fillId="0" borderId="3" xfId="0" applyFont="1" applyFill="1" applyBorder="1" applyAlignment="1">
      <alignment horizontal="center"/>
    </xf>
    <xf numFmtId="0" fontId="4" fillId="0" borderId="0" xfId="0" applyFont="1" applyFill="1" applyAlignment="1">
      <alignment horizontal="center"/>
    </xf>
    <xf numFmtId="0" fontId="4" fillId="0" borderId="0" xfId="0" applyFont="1" applyFill="1"/>
    <xf numFmtId="170" fontId="4" fillId="0" borderId="0" xfId="1" applyNumberFormat="1" applyFont="1" applyFill="1"/>
    <xf numFmtId="0" fontId="4" fillId="0" borderId="0" xfId="0" applyFont="1" applyFill="1" applyAlignment="1">
      <alignment horizontal="left"/>
    </xf>
    <xf numFmtId="0" fontId="4" fillId="0" borderId="3" xfId="0" applyFont="1" applyFill="1" applyBorder="1" applyAlignment="1">
      <alignment horizontal="left"/>
    </xf>
    <xf numFmtId="170" fontId="4" fillId="0" borderId="0" xfId="1" applyNumberFormat="1" applyFont="1" applyFill="1" applyAlignment="1">
      <alignment horizontal="left"/>
    </xf>
    <xf numFmtId="3" fontId="4" fillId="0" borderId="0" xfId="0" applyNumberFormat="1" applyFont="1" applyFill="1"/>
    <xf numFmtId="0" fontId="2" fillId="0" borderId="0" xfId="0" applyFont="1" applyFill="1" applyAlignment="1">
      <alignment horizontal="left"/>
    </xf>
    <xf numFmtId="0" fontId="2" fillId="0" borderId="0" xfId="0" applyFont="1" applyFill="1" applyAlignment="1">
      <alignment horizontal="center"/>
    </xf>
    <xf numFmtId="0" fontId="4" fillId="0" borderId="20" xfId="0" applyFont="1" applyFill="1" applyBorder="1" applyAlignment="1">
      <alignment horizontal="center"/>
    </xf>
    <xf numFmtId="0" fontId="4" fillId="0" borderId="20" xfId="0" applyFont="1" applyFill="1" applyBorder="1" applyAlignment="1">
      <alignment horizontal="left"/>
    </xf>
    <xf numFmtId="170" fontId="4" fillId="0" borderId="0" xfId="1" applyNumberFormat="1" applyFont="1" applyBorder="1" applyAlignment="1"/>
    <xf numFmtId="0" fontId="4" fillId="0" borderId="3" xfId="0" applyFont="1" applyFill="1" applyBorder="1"/>
    <xf numFmtId="43" fontId="4" fillId="0" borderId="0" xfId="1" applyFont="1" applyBorder="1"/>
    <xf numFmtId="170" fontId="4" fillId="0" borderId="0" xfId="1" applyNumberFormat="1" applyFont="1" applyFill="1" applyBorder="1" applyAlignment="1">
      <alignment horizontal="right"/>
    </xf>
    <xf numFmtId="170" fontId="4" fillId="0" borderId="0" xfId="1" applyNumberFormat="1" applyFont="1" applyBorder="1"/>
    <xf numFmtId="170" fontId="4" fillId="0" borderId="1" xfId="1" applyNumberFormat="1" applyFont="1" applyBorder="1"/>
    <xf numFmtId="170" fontId="4" fillId="0" borderId="2" xfId="1" applyNumberFormat="1" applyFont="1" applyBorder="1"/>
    <xf numFmtId="171" fontId="4" fillId="0" borderId="0" xfId="2" applyNumberFormat="1" applyFont="1" applyFill="1" applyBorder="1" applyAlignment="1">
      <alignment horizontal="right"/>
    </xf>
    <xf numFmtId="171" fontId="4" fillId="0" borderId="1" xfId="2" applyNumberFormat="1" applyFont="1" applyBorder="1"/>
    <xf numFmtId="170" fontId="4" fillId="0" borderId="0" xfId="1" applyNumberFormat="1" applyFont="1" applyFill="1" applyBorder="1" applyAlignment="1">
      <alignment horizontal="center"/>
    </xf>
    <xf numFmtId="170" fontId="4" fillId="0" borderId="0" xfId="1" applyNumberFormat="1" applyFont="1" applyFill="1" applyBorder="1"/>
    <xf numFmtId="0" fontId="2" fillId="0" borderId="3" xfId="0" applyFont="1" applyFill="1" applyBorder="1" applyAlignment="1">
      <alignment horizontal="center"/>
    </xf>
    <xf numFmtId="0" fontId="2" fillId="0" borderId="20" xfId="0" applyFont="1" applyFill="1" applyBorder="1" applyAlignment="1">
      <alignment horizontal="center"/>
    </xf>
    <xf numFmtId="0" fontId="4" fillId="0" borderId="20" xfId="0" applyFont="1" applyFill="1" applyBorder="1"/>
    <xf numFmtId="3" fontId="4" fillId="0" borderId="3" xfId="0" applyNumberFormat="1" applyFont="1" applyFill="1" applyBorder="1" applyAlignment="1"/>
    <xf numFmtId="0" fontId="4" fillId="0" borderId="0" xfId="0" applyFont="1" applyAlignment="1">
      <alignment horizontal="left" vertical="center"/>
    </xf>
    <xf numFmtId="0" fontId="0" fillId="0" borderId="0" xfId="0" applyAlignment="1"/>
    <xf numFmtId="0" fontId="4" fillId="0" borderId="0" xfId="0" applyFont="1" applyAlignment="1">
      <alignment horizontal="left" vertical="center" indent="3"/>
    </xf>
    <xf numFmtId="0" fontId="4" fillId="0" borderId="0" xfId="0" quotePrefix="1" applyFont="1" applyAlignment="1">
      <alignment horizontal="right" vertical="top"/>
    </xf>
    <xf numFmtId="0" fontId="9" fillId="0" borderId="0" xfId="0" applyFont="1" applyAlignment="1"/>
    <xf numFmtId="44" fontId="4" fillId="0" borderId="0" xfId="2" applyFont="1" applyFill="1" applyBorder="1" applyAlignment="1">
      <alignment horizontal="right"/>
    </xf>
    <xf numFmtId="3" fontId="4" fillId="0" borderId="3" xfId="0" applyNumberFormat="1" applyFont="1" applyFill="1" applyBorder="1"/>
    <xf numFmtId="0" fontId="4" fillId="0" borderId="0" xfId="0" quotePrefix="1" applyFont="1" applyAlignment="1">
      <alignment horizontal="left" vertical="top" indent="2"/>
    </xf>
    <xf numFmtId="0" fontId="5" fillId="0" borderId="0" xfId="0" applyFont="1"/>
    <xf numFmtId="0" fontId="12" fillId="0" borderId="0" xfId="0" applyFont="1" applyAlignment="1">
      <alignment vertical="center"/>
    </xf>
    <xf numFmtId="0" fontId="12" fillId="0" borderId="0" xfId="0" applyFont="1" applyAlignment="1">
      <alignment horizontal="left" vertical="center"/>
    </xf>
    <xf numFmtId="172" fontId="4" fillId="0" borderId="3" xfId="0" applyNumberFormat="1" applyFont="1" applyFill="1" applyBorder="1" applyAlignment="1">
      <alignment horizontal="left"/>
    </xf>
    <xf numFmtId="0" fontId="13" fillId="0" borderId="0" xfId="0" applyFont="1" applyAlignment="1">
      <alignment vertical="center"/>
    </xf>
    <xf numFmtId="3" fontId="1" fillId="0" borderId="0" xfId="0" applyNumberFormat="1" applyFont="1" applyBorder="1" applyAlignment="1">
      <alignment horizontal="center"/>
    </xf>
    <xf numFmtId="171" fontId="4" fillId="0" borderId="0" xfId="2" applyNumberFormat="1" applyFont="1" applyBorder="1"/>
    <xf numFmtId="0" fontId="4" fillId="0" borderId="3" xfId="0" applyFont="1" applyBorder="1" applyAlignment="1">
      <alignment horizontal="center"/>
    </xf>
    <xf numFmtId="3" fontId="4" fillId="0" borderId="3" xfId="0" applyNumberFormat="1" applyFont="1" applyBorder="1" applyAlignment="1">
      <alignment horizontal="center"/>
    </xf>
    <xf numFmtId="0" fontId="6" fillId="0" borderId="0" xfId="0" applyFont="1" applyBorder="1"/>
    <xf numFmtId="0" fontId="0" fillId="0" borderId="0" xfId="0" applyAlignment="1">
      <alignment wrapText="1"/>
    </xf>
    <xf numFmtId="0" fontId="6" fillId="0" borderId="14" xfId="0" applyFont="1" applyBorder="1" applyAlignment="1">
      <alignment horizontal="right"/>
    </xf>
    <xf numFmtId="0" fontId="0" fillId="0" borderId="21" xfId="0" applyBorder="1"/>
    <xf numFmtId="0" fontId="14" fillId="0" borderId="0" xfId="0" applyFont="1" applyAlignment="1">
      <alignment horizontal="left" vertical="center"/>
    </xf>
    <xf numFmtId="0" fontId="15" fillId="0" borderId="0" xfId="0" applyFont="1" applyAlignment="1">
      <alignment vertical="center" wrapText="1"/>
    </xf>
    <xf numFmtId="0" fontId="4" fillId="0" borderId="0" xfId="0" applyFont="1" applyAlignment="1">
      <alignment horizontal="left" vertical="center" wrapText="1"/>
    </xf>
    <xf numFmtId="0" fontId="0" fillId="0" borderId="0" xfId="0" applyAlignment="1">
      <alignment wrapText="1"/>
    </xf>
    <xf numFmtId="0" fontId="4" fillId="0" borderId="0" xfId="0" applyFont="1" applyAlignment="1">
      <alignment vertical="center" wrapText="1"/>
    </xf>
    <xf numFmtId="0" fontId="4" fillId="0" borderId="0" xfId="0" applyFont="1" applyAlignment="1">
      <alignment wrapText="1"/>
    </xf>
    <xf numFmtId="0" fontId="2" fillId="0" borderId="3" xfId="0" quotePrefix="1" applyFont="1" applyBorder="1" applyAlignment="1">
      <alignment vertical="top"/>
    </xf>
    <xf numFmtId="0" fontId="4" fillId="0" borderId="3" xfId="0" applyFont="1" applyBorder="1" applyAlignment="1">
      <alignment horizontal="left" vertical="center" wrapText="1"/>
    </xf>
    <xf numFmtId="0" fontId="0" fillId="0" borderId="3" xfId="0" applyBorder="1" applyAlignment="1">
      <alignment wrapText="1"/>
    </xf>
    <xf numFmtId="0" fontId="4" fillId="0" borderId="22" xfId="0" applyFont="1" applyBorder="1" applyAlignment="1"/>
    <xf numFmtId="0" fontId="17" fillId="0" borderId="0" xfId="0" applyFont="1" applyAlignment="1"/>
    <xf numFmtId="0" fontId="17" fillId="0" borderId="0" xfId="0" applyFont="1"/>
    <xf numFmtId="173" fontId="10" fillId="0" borderId="0" xfId="1" applyNumberFormat="1" applyFont="1" applyAlignment="1">
      <alignment horizontal="right" vertical="center"/>
    </xf>
    <xf numFmtId="173" fontId="9" fillId="0" borderId="0" xfId="1" applyNumberFormat="1" applyFont="1"/>
    <xf numFmtId="173" fontId="9" fillId="0" borderId="0" xfId="1" applyNumberFormat="1" applyFont="1" applyAlignment="1"/>
    <xf numFmtId="173" fontId="10" fillId="0" borderId="0" xfId="1" applyNumberFormat="1" applyFont="1" applyAlignment="1">
      <alignment vertical="center"/>
    </xf>
    <xf numFmtId="173" fontId="0" fillId="0" borderId="0" xfId="1" applyNumberFormat="1" applyFont="1"/>
    <xf numFmtId="0" fontId="4" fillId="0" borderId="0" xfId="0" applyFont="1" applyBorder="1" applyAlignment="1">
      <alignment horizontal="center" vertical="top"/>
    </xf>
    <xf numFmtId="0" fontId="18" fillId="0" borderId="0" xfId="4"/>
    <xf numFmtId="0" fontId="4" fillId="0" borderId="0" xfId="0" applyFont="1" applyAlignment="1">
      <alignment horizontal="left" vertical="center" wrapText="1"/>
    </xf>
    <xf numFmtId="0" fontId="0" fillId="0" borderId="0" xfId="0" applyAlignment="1">
      <alignment wrapText="1"/>
    </xf>
    <xf numFmtId="0" fontId="16" fillId="0" borderId="0" xfId="0" applyFont="1" applyAlignment="1">
      <alignment horizontal="left" vertical="top" wrapText="1"/>
    </xf>
    <xf numFmtId="0" fontId="4" fillId="0" borderId="0" xfId="0" applyFont="1" applyAlignment="1">
      <alignment wrapText="1"/>
    </xf>
    <xf numFmtId="0" fontId="4" fillId="0" borderId="0" xfId="0" applyFont="1" applyAlignment="1">
      <alignment vertical="center" wrapText="1"/>
    </xf>
    <xf numFmtId="0" fontId="4" fillId="0" borderId="0" xfId="0" applyFont="1" applyAlignment="1">
      <alignment horizontal="left" vertical="top" wrapText="1"/>
    </xf>
    <xf numFmtId="0" fontId="4" fillId="0" borderId="0" xfId="0" applyFont="1" applyAlignment="1">
      <alignment vertical="top" wrapText="1"/>
    </xf>
    <xf numFmtId="0" fontId="2" fillId="0" borderId="0" xfId="3" applyFont="1" applyAlignment="1">
      <alignment horizontal="center" vertical="top"/>
    </xf>
    <xf numFmtId="0" fontId="2" fillId="0" borderId="0" xfId="0" applyFont="1" applyAlignment="1">
      <alignment vertical="center" wrapText="1"/>
    </xf>
    <xf numFmtId="0" fontId="2" fillId="0" borderId="0" xfId="0" applyFont="1" applyAlignment="1">
      <alignment wrapText="1"/>
    </xf>
    <xf numFmtId="0" fontId="4" fillId="0" borderId="22" xfId="0" applyFont="1" applyBorder="1" applyAlignment="1">
      <alignment horizontal="left" vertical="top" wrapText="1"/>
    </xf>
    <xf numFmtId="0" fontId="17"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4" xfId="0" applyFont="1" applyFill="1" applyBorder="1" applyAlignment="1">
      <alignment vertical="top" wrapText="1"/>
    </xf>
    <xf numFmtId="0" fontId="0" fillId="0" borderId="2"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3" xfId="0" applyBorder="1" applyAlignment="1">
      <alignment vertical="top" wrapText="1"/>
    </xf>
    <xf numFmtId="0" fontId="0" fillId="0" borderId="9" xfId="0" applyBorder="1" applyAlignment="1">
      <alignment vertical="top" wrapText="1"/>
    </xf>
    <xf numFmtId="0" fontId="4" fillId="0" borderId="0" xfId="0" applyFont="1" applyBorder="1" applyAlignment="1">
      <alignment horizontal="left" wrapText="1"/>
    </xf>
    <xf numFmtId="0" fontId="2" fillId="0" borderId="0" xfId="0" applyFont="1" applyAlignment="1">
      <alignment horizontal="center"/>
    </xf>
  </cellXfs>
  <cellStyles count="5">
    <cellStyle name="Comma" xfId="1" builtinId="3"/>
    <cellStyle name="Currency" xfId="2" builtinId="4"/>
    <cellStyle name="Hyperlink" xfId="4"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2"/>
  <sheetViews>
    <sheetView tabSelected="1" view="pageLayout" zoomScaleNormal="100" workbookViewId="0"/>
  </sheetViews>
  <sheetFormatPr defaultRowHeight="12.75" x14ac:dyDescent="0.2"/>
  <cols>
    <col min="1" max="1" width="6.42578125" customWidth="1"/>
    <col min="10" max="10" width="12.42578125" customWidth="1"/>
  </cols>
  <sheetData>
    <row r="1" spans="1:10" x14ac:dyDescent="0.2">
      <c r="A1" s="109" t="s">
        <v>172</v>
      </c>
    </row>
    <row r="3" spans="1:10" ht="37.5" customHeight="1" x14ac:dyDescent="0.2">
      <c r="A3" s="145" t="s">
        <v>104</v>
      </c>
      <c r="B3" s="142"/>
      <c r="C3" s="142"/>
      <c r="D3" s="142"/>
      <c r="E3" s="142"/>
      <c r="F3" s="142"/>
      <c r="G3" s="142"/>
      <c r="H3" s="142"/>
      <c r="I3" s="142"/>
      <c r="J3" s="142"/>
    </row>
    <row r="4" spans="1:10" ht="9" customHeight="1" x14ac:dyDescent="0.2">
      <c r="A4" s="63"/>
    </row>
    <row r="5" spans="1:10" x14ac:dyDescent="0.2">
      <c r="A5" s="110" t="s">
        <v>105</v>
      </c>
    </row>
    <row r="6" spans="1:10" ht="51.75" customHeight="1" x14ac:dyDescent="0.2">
      <c r="A6" s="145" t="s">
        <v>106</v>
      </c>
      <c r="B6" s="142"/>
      <c r="C6" s="142"/>
      <c r="D6" s="142"/>
      <c r="E6" s="142"/>
      <c r="F6" s="142"/>
      <c r="G6" s="142"/>
      <c r="H6" s="142"/>
      <c r="I6" s="142"/>
      <c r="J6" s="142"/>
    </row>
    <row r="7" spans="1:10" ht="9" customHeight="1" x14ac:dyDescent="0.2">
      <c r="A7" s="63"/>
    </row>
    <row r="8" spans="1:10" ht="64.5" customHeight="1" x14ac:dyDescent="0.2">
      <c r="A8" s="145" t="s">
        <v>107</v>
      </c>
      <c r="B8" s="142"/>
      <c r="C8" s="142"/>
      <c r="D8" s="142"/>
      <c r="E8" s="142"/>
      <c r="F8" s="142"/>
      <c r="G8" s="142"/>
      <c r="H8" s="142"/>
      <c r="I8" s="142"/>
      <c r="J8" s="142"/>
    </row>
    <row r="9" spans="1:10" ht="9" customHeight="1" x14ac:dyDescent="0.2">
      <c r="A9" s="63"/>
    </row>
    <row r="10" spans="1:10" x14ac:dyDescent="0.2">
      <c r="A10" s="110" t="s">
        <v>108</v>
      </c>
    </row>
    <row r="11" spans="1:10" ht="35.25" customHeight="1" x14ac:dyDescent="0.2">
      <c r="A11" s="145" t="s">
        <v>186</v>
      </c>
      <c r="B11" s="142"/>
      <c r="C11" s="142"/>
      <c r="D11" s="142"/>
      <c r="E11" s="142"/>
      <c r="F11" s="142"/>
      <c r="G11" s="142"/>
      <c r="H11" s="142"/>
      <c r="I11" s="142"/>
      <c r="J11" s="142"/>
    </row>
    <row r="12" spans="1:10" ht="11.25" customHeight="1" x14ac:dyDescent="0.2">
      <c r="A12" s="126"/>
      <c r="B12" s="125"/>
      <c r="C12" s="125"/>
      <c r="D12" s="125"/>
      <c r="E12" s="125"/>
      <c r="F12" s="125"/>
      <c r="G12" s="125"/>
      <c r="H12" s="125"/>
      <c r="I12" s="125"/>
      <c r="J12" s="125"/>
    </row>
    <row r="13" spans="1:10" ht="15" customHeight="1" x14ac:dyDescent="0.2">
      <c r="A13" s="149" t="s">
        <v>3</v>
      </c>
      <c r="B13" s="150"/>
      <c r="C13" s="150"/>
      <c r="D13" s="150"/>
      <c r="E13" s="150"/>
      <c r="F13" s="150"/>
      <c r="G13" s="150"/>
      <c r="H13" s="150"/>
      <c r="I13" s="150"/>
      <c r="J13" s="150"/>
    </row>
    <row r="14" spans="1:10" ht="45" customHeight="1" x14ac:dyDescent="0.2">
      <c r="A14" s="145" t="s">
        <v>187</v>
      </c>
      <c r="B14" s="142"/>
      <c r="C14" s="142"/>
      <c r="D14" s="142"/>
      <c r="E14" s="142"/>
      <c r="F14" s="142"/>
      <c r="G14" s="142"/>
      <c r="H14" s="142"/>
      <c r="I14" s="142"/>
      <c r="J14" s="142"/>
    </row>
    <row r="15" spans="1:10" ht="6.75" customHeight="1" x14ac:dyDescent="0.2">
      <c r="A15" s="67"/>
    </row>
    <row r="16" spans="1:10" x14ac:dyDescent="0.2">
      <c r="A16" s="108" t="s">
        <v>156</v>
      </c>
      <c r="B16" s="101" t="s">
        <v>160</v>
      </c>
    </row>
    <row r="17" spans="1:10" x14ac:dyDescent="0.2">
      <c r="A17" s="108" t="s">
        <v>157</v>
      </c>
      <c r="B17" s="101" t="s">
        <v>161</v>
      </c>
    </row>
    <row r="18" spans="1:10" ht="24.75" customHeight="1" x14ac:dyDescent="0.2">
      <c r="A18" s="108" t="s">
        <v>158</v>
      </c>
      <c r="B18" s="141" t="s">
        <v>162</v>
      </c>
      <c r="C18" s="142"/>
      <c r="D18" s="142"/>
      <c r="E18" s="142"/>
      <c r="F18" s="142"/>
      <c r="G18" s="142"/>
      <c r="H18" s="142"/>
      <c r="I18" s="142"/>
      <c r="J18" s="142"/>
    </row>
    <row r="19" spans="1:10" ht="64.5" customHeight="1" x14ac:dyDescent="0.2">
      <c r="A19" s="108" t="s">
        <v>159</v>
      </c>
      <c r="B19" s="141" t="s">
        <v>206</v>
      </c>
      <c r="C19" s="142"/>
      <c r="D19" s="142"/>
      <c r="E19" s="142"/>
      <c r="F19" s="142"/>
      <c r="G19" s="142"/>
      <c r="H19" s="142"/>
      <c r="I19" s="142"/>
      <c r="J19" s="142"/>
    </row>
    <row r="20" spans="1:10" x14ac:dyDescent="0.2">
      <c r="A20" s="66"/>
    </row>
    <row r="21" spans="1:10" ht="78" customHeight="1" x14ac:dyDescent="0.2">
      <c r="A21" s="141" t="s">
        <v>109</v>
      </c>
      <c r="B21" s="142"/>
      <c r="C21" s="142"/>
      <c r="D21" s="142"/>
      <c r="E21" s="142"/>
      <c r="F21" s="142"/>
      <c r="G21" s="142"/>
      <c r="H21" s="142"/>
      <c r="I21" s="142"/>
      <c r="J21" s="142"/>
    </row>
    <row r="22" spans="1:10" ht="9" customHeight="1" x14ac:dyDescent="0.2">
      <c r="A22" s="63"/>
    </row>
    <row r="23" spans="1:10" ht="93" customHeight="1" x14ac:dyDescent="0.2">
      <c r="A23" s="145" t="s">
        <v>110</v>
      </c>
      <c r="B23" s="142"/>
      <c r="C23" s="142"/>
      <c r="D23" s="142"/>
      <c r="E23" s="142"/>
      <c r="F23" s="142"/>
      <c r="G23" s="142"/>
      <c r="H23" s="142"/>
      <c r="I23" s="142"/>
      <c r="J23" s="142"/>
    </row>
    <row r="24" spans="1:10" ht="9" customHeight="1" x14ac:dyDescent="0.2">
      <c r="A24" s="63"/>
    </row>
    <row r="25" spans="1:10" ht="78" customHeight="1" x14ac:dyDescent="0.2">
      <c r="A25" s="145" t="s">
        <v>111</v>
      </c>
      <c r="B25" s="142"/>
      <c r="C25" s="142"/>
      <c r="D25" s="142"/>
      <c r="E25" s="142"/>
      <c r="F25" s="142"/>
      <c r="G25" s="142"/>
      <c r="H25" s="142"/>
      <c r="I25" s="142"/>
      <c r="J25" s="142"/>
    </row>
    <row r="26" spans="1:10" ht="9" customHeight="1" x14ac:dyDescent="0.2">
      <c r="A26" s="63"/>
    </row>
    <row r="27" spans="1:10" ht="102.75" customHeight="1" x14ac:dyDescent="0.2">
      <c r="A27" s="141" t="s">
        <v>112</v>
      </c>
      <c r="B27" s="142"/>
      <c r="C27" s="142"/>
      <c r="D27" s="142"/>
      <c r="E27" s="142"/>
      <c r="F27" s="142"/>
      <c r="G27" s="142"/>
      <c r="H27" s="142"/>
      <c r="I27" s="142"/>
      <c r="J27" s="142"/>
    </row>
    <row r="28" spans="1:10" ht="9" customHeight="1" x14ac:dyDescent="0.2">
      <c r="A28" s="63"/>
    </row>
    <row r="29" spans="1:10" x14ac:dyDescent="0.2">
      <c r="A29" s="111" t="s">
        <v>169</v>
      </c>
    </row>
    <row r="30" spans="1:10" x14ac:dyDescent="0.2">
      <c r="A30" s="101" t="s">
        <v>188</v>
      </c>
    </row>
    <row r="31" spans="1:10" ht="6.75" customHeight="1" x14ac:dyDescent="0.2">
      <c r="A31" s="67"/>
    </row>
    <row r="32" spans="1:10" ht="24.75" customHeight="1" x14ac:dyDescent="0.2">
      <c r="A32" s="108" t="s">
        <v>149</v>
      </c>
      <c r="B32" s="141" t="s">
        <v>113</v>
      </c>
      <c r="C32" s="142"/>
      <c r="D32" s="142"/>
      <c r="E32" s="142"/>
      <c r="F32" s="142"/>
      <c r="G32" s="142"/>
      <c r="H32" s="142"/>
      <c r="I32" s="142"/>
      <c r="J32" s="142"/>
    </row>
    <row r="33" spans="1:10" ht="38.25" customHeight="1" x14ac:dyDescent="0.2">
      <c r="A33" s="108" t="s">
        <v>149</v>
      </c>
      <c r="B33" s="141" t="s">
        <v>114</v>
      </c>
      <c r="C33" s="142"/>
      <c r="D33" s="142"/>
      <c r="E33" s="142"/>
      <c r="F33" s="142"/>
      <c r="G33" s="142"/>
      <c r="H33" s="142"/>
      <c r="I33" s="142"/>
      <c r="J33" s="142"/>
    </row>
    <row r="34" spans="1:10" s="102" customFormat="1" ht="63" customHeight="1" x14ac:dyDescent="0.2">
      <c r="A34" s="108" t="s">
        <v>149</v>
      </c>
      <c r="B34" s="141" t="s">
        <v>115</v>
      </c>
      <c r="C34" s="142"/>
      <c r="D34" s="142"/>
      <c r="E34" s="142"/>
      <c r="F34" s="142"/>
      <c r="G34" s="142"/>
      <c r="H34" s="142"/>
      <c r="I34" s="142"/>
      <c r="J34" s="142"/>
    </row>
    <row r="35" spans="1:10" s="102" customFormat="1" ht="25.5" customHeight="1" x14ac:dyDescent="0.2">
      <c r="A35" s="108" t="s">
        <v>149</v>
      </c>
      <c r="B35" s="141" t="s">
        <v>116</v>
      </c>
      <c r="C35" s="142"/>
      <c r="D35" s="142"/>
      <c r="E35" s="142"/>
      <c r="F35" s="142"/>
      <c r="G35" s="142"/>
      <c r="H35" s="142"/>
      <c r="I35" s="142"/>
      <c r="J35" s="142"/>
    </row>
    <row r="36" spans="1:10" s="102" customFormat="1" ht="24.75" customHeight="1" x14ac:dyDescent="0.2">
      <c r="A36" s="108" t="s">
        <v>149</v>
      </c>
      <c r="B36" s="141" t="s">
        <v>117</v>
      </c>
      <c r="C36" s="142"/>
      <c r="D36" s="142"/>
      <c r="E36" s="142"/>
      <c r="F36" s="142"/>
      <c r="G36" s="142"/>
      <c r="H36" s="142"/>
      <c r="I36" s="142"/>
      <c r="J36" s="142"/>
    </row>
    <row r="37" spans="1:10" s="102" customFormat="1" ht="26.25" customHeight="1" x14ac:dyDescent="0.2">
      <c r="A37" s="108" t="s">
        <v>149</v>
      </c>
      <c r="B37" s="141" t="s">
        <v>118</v>
      </c>
      <c r="C37" s="142"/>
      <c r="D37" s="142"/>
      <c r="E37" s="142"/>
      <c r="F37" s="142"/>
      <c r="G37" s="142"/>
      <c r="H37" s="142"/>
      <c r="I37" s="142"/>
      <c r="J37" s="142"/>
    </row>
    <row r="38" spans="1:10" s="102" customFormat="1" ht="26.25" customHeight="1" x14ac:dyDescent="0.2">
      <c r="A38" s="108"/>
      <c r="B38" s="124"/>
      <c r="C38" s="125"/>
      <c r="D38" s="125"/>
      <c r="E38" s="125"/>
      <c r="F38" s="125"/>
      <c r="G38" s="125"/>
      <c r="H38" s="125"/>
      <c r="I38" s="125"/>
      <c r="J38" s="125"/>
    </row>
    <row r="39" spans="1:10" x14ac:dyDescent="0.2">
      <c r="A39" s="149" t="s">
        <v>10</v>
      </c>
      <c r="B39" s="150"/>
      <c r="C39" s="150"/>
      <c r="D39" s="150"/>
      <c r="E39" s="150"/>
      <c r="F39" s="150"/>
      <c r="G39" s="150"/>
      <c r="H39" s="150"/>
      <c r="I39" s="150"/>
      <c r="J39" s="150"/>
    </row>
    <row r="40" spans="1:10" ht="50.25" customHeight="1" x14ac:dyDescent="0.2">
      <c r="A40" s="145" t="s">
        <v>189</v>
      </c>
      <c r="B40" s="142"/>
      <c r="C40" s="142"/>
      <c r="D40" s="142"/>
      <c r="E40" s="142"/>
      <c r="F40" s="142"/>
      <c r="G40" s="142"/>
      <c r="H40" s="142"/>
      <c r="I40" s="142"/>
      <c r="J40" s="142"/>
    </row>
    <row r="41" spans="1:10" ht="9" customHeight="1" x14ac:dyDescent="0.2">
      <c r="A41" s="63"/>
    </row>
    <row r="42" spans="1:10" ht="21" customHeight="1" x14ac:dyDescent="0.2">
      <c r="A42" s="145" t="s">
        <v>190</v>
      </c>
      <c r="B42" s="142"/>
      <c r="C42" s="142"/>
      <c r="D42" s="142"/>
      <c r="E42" s="142"/>
      <c r="F42" s="142"/>
      <c r="G42" s="142"/>
      <c r="H42" s="142"/>
      <c r="I42" s="142"/>
      <c r="J42" s="142"/>
    </row>
    <row r="43" spans="1:10" ht="6.75" customHeight="1" x14ac:dyDescent="0.2">
      <c r="A43" s="63"/>
    </row>
    <row r="44" spans="1:10" ht="24.75" customHeight="1" x14ac:dyDescent="0.2">
      <c r="A44" s="108" t="s">
        <v>149</v>
      </c>
      <c r="B44" s="141" t="s">
        <v>119</v>
      </c>
      <c r="C44" s="142"/>
      <c r="D44" s="142"/>
      <c r="E44" s="142"/>
      <c r="F44" s="142"/>
      <c r="G44" s="142"/>
      <c r="H44" s="142"/>
      <c r="I44" s="142"/>
      <c r="J44" s="142"/>
    </row>
    <row r="45" spans="1:10" ht="24.75" customHeight="1" x14ac:dyDescent="0.2">
      <c r="A45" s="108" t="s">
        <v>149</v>
      </c>
      <c r="B45" s="141" t="s">
        <v>120</v>
      </c>
      <c r="C45" s="142"/>
      <c r="D45" s="142"/>
      <c r="E45" s="142"/>
      <c r="F45" s="142"/>
      <c r="G45" s="142"/>
      <c r="H45" s="142"/>
      <c r="I45" s="142"/>
      <c r="J45" s="142"/>
    </row>
    <row r="46" spans="1:10" ht="9" customHeight="1" x14ac:dyDescent="0.2">
      <c r="A46" s="63"/>
    </row>
    <row r="47" spans="1:10" ht="25.5" customHeight="1" x14ac:dyDescent="0.2">
      <c r="A47" s="145" t="s">
        <v>191</v>
      </c>
      <c r="B47" s="142"/>
      <c r="C47" s="142"/>
      <c r="D47" s="142"/>
      <c r="E47" s="142"/>
      <c r="F47" s="142"/>
      <c r="G47" s="142"/>
      <c r="H47" s="142"/>
      <c r="I47" s="142"/>
      <c r="J47" s="142"/>
    </row>
    <row r="48" spans="1:10" ht="6.75" customHeight="1" x14ac:dyDescent="0.2">
      <c r="A48" s="63"/>
    </row>
    <row r="49" spans="1:10" x14ac:dyDescent="0.2">
      <c r="A49" s="108" t="s">
        <v>149</v>
      </c>
      <c r="B49" s="63" t="s">
        <v>121</v>
      </c>
    </row>
    <row r="50" spans="1:10" x14ac:dyDescent="0.2">
      <c r="A50" s="108" t="s">
        <v>149</v>
      </c>
      <c r="B50" s="63" t="s">
        <v>122</v>
      </c>
    </row>
    <row r="51" spans="1:10" x14ac:dyDescent="0.2">
      <c r="A51" s="63"/>
    </row>
    <row r="52" spans="1:10" x14ac:dyDescent="0.2">
      <c r="A52" s="63"/>
    </row>
    <row r="53" spans="1:10" x14ac:dyDescent="0.2">
      <c r="A53" s="65" t="s">
        <v>174</v>
      </c>
    </row>
    <row r="54" spans="1:10" ht="26.1" customHeight="1" x14ac:dyDescent="0.2">
      <c r="A54" s="108" t="s">
        <v>149</v>
      </c>
      <c r="B54" s="141" t="s">
        <v>155</v>
      </c>
      <c r="C54" s="142"/>
      <c r="D54" s="142"/>
      <c r="E54" s="142"/>
      <c r="F54" s="142"/>
      <c r="G54" s="142"/>
      <c r="H54" s="142"/>
      <c r="I54" s="142"/>
      <c r="J54" s="142"/>
    </row>
    <row r="55" spans="1:10" ht="29.25" customHeight="1" x14ac:dyDescent="0.2">
      <c r="A55" s="108" t="s">
        <v>149</v>
      </c>
      <c r="B55" s="141" t="s">
        <v>152</v>
      </c>
      <c r="C55" s="142"/>
      <c r="D55" s="142"/>
      <c r="E55" s="142"/>
      <c r="F55" s="142"/>
      <c r="G55" s="142"/>
      <c r="H55" s="142"/>
      <c r="I55" s="142"/>
      <c r="J55" s="142"/>
    </row>
    <row r="56" spans="1:10" ht="29.25" customHeight="1" x14ac:dyDescent="0.2">
      <c r="A56" s="108" t="s">
        <v>149</v>
      </c>
      <c r="B56" s="141" t="s">
        <v>153</v>
      </c>
      <c r="C56" s="142"/>
      <c r="D56" s="142"/>
      <c r="E56" s="142"/>
      <c r="F56" s="142"/>
      <c r="G56" s="142"/>
      <c r="H56" s="142"/>
      <c r="I56" s="142"/>
      <c r="J56" s="142"/>
    </row>
    <row r="57" spans="1:10" ht="29.25" customHeight="1" x14ac:dyDescent="0.2">
      <c r="A57" s="108" t="s">
        <v>149</v>
      </c>
      <c r="B57" s="141" t="s">
        <v>154</v>
      </c>
      <c r="C57" s="142"/>
      <c r="D57" s="142"/>
      <c r="E57" s="142"/>
      <c r="F57" s="142"/>
      <c r="G57" s="142"/>
      <c r="H57" s="142"/>
      <c r="I57" s="142"/>
      <c r="J57" s="142"/>
    </row>
    <row r="58" spans="1:10" ht="8.25" customHeight="1" x14ac:dyDescent="0.2">
      <c r="A58" s="108"/>
      <c r="B58" s="124"/>
      <c r="C58" s="125"/>
      <c r="D58" s="125"/>
      <c r="E58" s="125"/>
      <c r="F58" s="125"/>
      <c r="G58" s="125"/>
      <c r="H58" s="125"/>
      <c r="I58" s="125"/>
      <c r="J58" s="125"/>
    </row>
    <row r="59" spans="1:10" ht="12.75" customHeight="1" x14ac:dyDescent="0.2">
      <c r="A59" s="128" t="s">
        <v>192</v>
      </c>
      <c r="B59" s="129"/>
      <c r="C59" s="130"/>
      <c r="D59" s="125"/>
      <c r="E59" s="125"/>
      <c r="F59" s="125"/>
      <c r="G59" s="125"/>
      <c r="H59" s="125"/>
      <c r="I59" s="125"/>
      <c r="J59" s="125"/>
    </row>
    <row r="60" spans="1:10" ht="78" customHeight="1" x14ac:dyDescent="0.2">
      <c r="A60" s="145" t="s">
        <v>205</v>
      </c>
      <c r="B60" s="142"/>
      <c r="C60" s="142"/>
      <c r="D60" s="142"/>
      <c r="E60" s="142"/>
      <c r="F60" s="142"/>
      <c r="G60" s="142"/>
      <c r="H60" s="142"/>
      <c r="I60" s="142"/>
      <c r="J60" s="142"/>
    </row>
    <row r="61" spans="1:10" ht="6.75" customHeight="1" x14ac:dyDescent="0.2">
      <c r="A61" s="63"/>
    </row>
    <row r="62" spans="1:10" ht="51.75" customHeight="1" x14ac:dyDescent="0.2">
      <c r="A62" s="146" t="s">
        <v>208</v>
      </c>
      <c r="B62" s="146"/>
      <c r="C62" s="146"/>
      <c r="D62" s="146"/>
      <c r="E62" s="146"/>
      <c r="F62" s="146"/>
      <c r="G62" s="146"/>
      <c r="H62" s="146"/>
      <c r="I62" s="146"/>
      <c r="J62" s="146"/>
    </row>
    <row r="63" spans="1:10" ht="14.25" customHeight="1" x14ac:dyDescent="0.2">
      <c r="A63" s="143"/>
      <c r="B63" s="143"/>
      <c r="C63" s="143"/>
      <c r="D63" s="143"/>
      <c r="E63" s="143"/>
      <c r="F63" s="143"/>
      <c r="G63" s="143"/>
      <c r="H63" s="143"/>
      <c r="I63" s="143"/>
      <c r="J63" s="143"/>
    </row>
    <row r="64" spans="1:10" ht="17.25" customHeight="1" x14ac:dyDescent="0.2">
      <c r="A64" s="108" t="s">
        <v>149</v>
      </c>
      <c r="B64" s="141" t="s">
        <v>194</v>
      </c>
      <c r="C64" s="144"/>
      <c r="D64" s="144"/>
      <c r="E64" s="144"/>
      <c r="F64" s="144"/>
      <c r="G64" s="144"/>
      <c r="H64" s="144"/>
      <c r="I64" s="144"/>
      <c r="J64" s="144"/>
    </row>
    <row r="65" spans="1:10" ht="51.75" customHeight="1" x14ac:dyDescent="0.2">
      <c r="A65" s="108" t="s">
        <v>149</v>
      </c>
      <c r="B65" s="146" t="s">
        <v>195</v>
      </c>
      <c r="C65" s="147"/>
      <c r="D65" s="147"/>
      <c r="E65" s="147"/>
      <c r="F65" s="147"/>
      <c r="G65" s="147"/>
      <c r="H65" s="147"/>
      <c r="I65" s="147"/>
      <c r="J65" s="147"/>
    </row>
    <row r="66" spans="1:10" ht="12" customHeight="1" x14ac:dyDescent="0.2">
      <c r="A66" s="108" t="s">
        <v>149</v>
      </c>
      <c r="B66" s="141" t="s">
        <v>196</v>
      </c>
      <c r="C66" s="144"/>
      <c r="D66" s="144"/>
      <c r="E66" s="144"/>
      <c r="F66" s="144"/>
      <c r="G66" s="144"/>
      <c r="H66" s="144"/>
      <c r="I66" s="144"/>
      <c r="J66" s="144"/>
    </row>
    <row r="67" spans="1:10" ht="12" customHeight="1" x14ac:dyDescent="0.2">
      <c r="A67" s="108" t="s">
        <v>149</v>
      </c>
      <c r="B67" s="141" t="s">
        <v>210</v>
      </c>
      <c r="C67" s="144"/>
      <c r="D67" s="144"/>
      <c r="E67" s="144"/>
      <c r="F67" s="144"/>
      <c r="G67" s="144"/>
      <c r="H67" s="144"/>
      <c r="I67" s="144"/>
      <c r="J67" s="144"/>
    </row>
    <row r="68" spans="1:10" ht="27" customHeight="1" x14ac:dyDescent="0.2">
      <c r="A68" s="108" t="s">
        <v>149</v>
      </c>
      <c r="B68" s="141" t="s">
        <v>204</v>
      </c>
      <c r="C68" s="144"/>
      <c r="D68" s="144"/>
      <c r="E68" s="144"/>
      <c r="F68" s="144"/>
      <c r="G68" s="144"/>
      <c r="H68" s="144"/>
      <c r="I68" s="144"/>
      <c r="J68" s="144"/>
    </row>
    <row r="69" spans="1:10" ht="10.5" customHeight="1" x14ac:dyDescent="0.2">
      <c r="A69" s="108"/>
      <c r="B69" s="124"/>
      <c r="C69" s="127"/>
      <c r="D69" s="127"/>
      <c r="E69" s="127"/>
      <c r="F69" s="127"/>
      <c r="G69" s="127"/>
      <c r="H69" s="127"/>
      <c r="I69" s="127"/>
      <c r="J69" s="127"/>
    </row>
    <row r="70" spans="1:10" x14ac:dyDescent="0.2">
      <c r="A70" s="148" t="s">
        <v>175</v>
      </c>
      <c r="B70" s="148"/>
      <c r="C70" s="148"/>
      <c r="D70" s="148"/>
      <c r="E70" s="148"/>
      <c r="F70" s="148"/>
      <c r="G70" s="148"/>
      <c r="H70" s="148"/>
      <c r="I70" s="148"/>
      <c r="J70" s="148"/>
    </row>
    <row r="71" spans="1:10" ht="9" customHeight="1" x14ac:dyDescent="0.2">
      <c r="A71" s="72"/>
      <c r="B71" s="72"/>
      <c r="C71" s="72"/>
      <c r="D71" s="72"/>
      <c r="E71" s="72"/>
      <c r="F71" s="105"/>
      <c r="G71" s="105"/>
      <c r="H71" s="105"/>
      <c r="I71" s="105"/>
      <c r="J71" s="105"/>
    </row>
    <row r="72" spans="1:10" x14ac:dyDescent="0.2">
      <c r="A72" s="65" t="s">
        <v>193</v>
      </c>
    </row>
    <row r="73" spans="1:10" ht="51.75" customHeight="1" x14ac:dyDescent="0.2">
      <c r="A73" s="108" t="s">
        <v>149</v>
      </c>
      <c r="B73" s="141" t="s">
        <v>211</v>
      </c>
      <c r="C73" s="142"/>
      <c r="D73" s="142"/>
      <c r="E73" s="142"/>
      <c r="F73" s="142"/>
      <c r="G73" s="142"/>
      <c r="H73" s="142"/>
      <c r="I73" s="142"/>
      <c r="J73" s="142"/>
    </row>
    <row r="74" spans="1:10" x14ac:dyDescent="0.2">
      <c r="A74" s="108" t="s">
        <v>149</v>
      </c>
      <c r="B74" s="101" t="s">
        <v>151</v>
      </c>
    </row>
    <row r="75" spans="1:10" x14ac:dyDescent="0.2">
      <c r="A75" s="108" t="s">
        <v>149</v>
      </c>
      <c r="B75" s="5" t="s">
        <v>150</v>
      </c>
    </row>
    <row r="76" spans="1:10" ht="64.7" customHeight="1" x14ac:dyDescent="0.2">
      <c r="A76" s="108" t="s">
        <v>149</v>
      </c>
      <c r="B76" s="144" t="s">
        <v>173</v>
      </c>
      <c r="C76" s="142"/>
      <c r="D76" s="142"/>
      <c r="E76" s="142"/>
      <c r="F76" s="142"/>
      <c r="G76" s="142"/>
      <c r="H76" s="142"/>
      <c r="I76" s="142"/>
      <c r="J76" s="142"/>
    </row>
    <row r="77" spans="1:10" ht="9" customHeight="1" x14ac:dyDescent="0.2">
      <c r="A77" s="64"/>
    </row>
    <row r="78" spans="1:10" x14ac:dyDescent="0.2">
      <c r="A78" s="122" t="s">
        <v>181</v>
      </c>
      <c r="B78" s="119"/>
      <c r="C78" s="119"/>
      <c r="D78" s="119"/>
      <c r="E78" s="119"/>
      <c r="F78" s="119"/>
      <c r="G78" s="119"/>
      <c r="H78" s="119"/>
      <c r="I78" s="119"/>
      <c r="J78" s="119"/>
    </row>
    <row r="79" spans="1:10" ht="5.25" customHeight="1" x14ac:dyDescent="0.2">
      <c r="A79" s="123"/>
      <c r="B79" s="119"/>
      <c r="C79" s="119"/>
      <c r="D79" s="119"/>
      <c r="E79" s="119"/>
      <c r="F79" s="119"/>
      <c r="G79" s="119"/>
      <c r="H79" s="119"/>
      <c r="I79" s="119"/>
      <c r="J79" s="119"/>
    </row>
    <row r="80" spans="1:10" x14ac:dyDescent="0.2">
      <c r="A80" s="145" t="s">
        <v>182</v>
      </c>
      <c r="B80" s="142"/>
      <c r="C80" s="142"/>
      <c r="D80" s="142"/>
      <c r="E80" s="142"/>
      <c r="F80" s="142"/>
      <c r="G80" s="142"/>
      <c r="H80" s="142"/>
      <c r="I80" s="142"/>
      <c r="J80" s="142"/>
    </row>
    <row r="81" spans="1:10" x14ac:dyDescent="0.2">
      <c r="A81" s="145" t="s">
        <v>183</v>
      </c>
      <c r="B81" s="142"/>
      <c r="C81" s="142"/>
      <c r="D81" s="142"/>
      <c r="E81" s="142"/>
      <c r="F81" s="142"/>
      <c r="G81" s="142"/>
      <c r="H81" s="142"/>
      <c r="I81" s="142"/>
      <c r="J81" s="142"/>
    </row>
    <row r="82" spans="1:10" x14ac:dyDescent="0.2">
      <c r="C82" s="69"/>
      <c r="F82" s="105"/>
      <c r="G82" s="105"/>
      <c r="H82" s="105"/>
      <c r="I82" s="105"/>
      <c r="J82" s="105"/>
    </row>
    <row r="83" spans="1:10" x14ac:dyDescent="0.2">
      <c r="C83" s="69"/>
      <c r="F83" s="105"/>
      <c r="G83" s="105"/>
      <c r="H83" s="105"/>
      <c r="I83" s="105"/>
      <c r="J83" s="105"/>
    </row>
    <row r="84" spans="1:10" x14ac:dyDescent="0.2">
      <c r="C84" s="72"/>
      <c r="F84" s="72"/>
      <c r="G84" s="72"/>
      <c r="H84" s="72"/>
      <c r="I84" s="72"/>
      <c r="J84" s="72"/>
    </row>
    <row r="85" spans="1:10" x14ac:dyDescent="0.2">
      <c r="F85" s="69"/>
      <c r="G85" s="70"/>
      <c r="H85" s="70"/>
      <c r="I85" s="71"/>
    </row>
    <row r="152" spans="12:16" x14ac:dyDescent="0.2">
      <c r="L152" s="69"/>
      <c r="M152" s="69"/>
      <c r="N152" s="69"/>
      <c r="O152" s="69"/>
      <c r="P152" s="69"/>
    </row>
  </sheetData>
  <mergeCells count="41">
    <mergeCell ref="A3:J3"/>
    <mergeCell ref="B73:J73"/>
    <mergeCell ref="B55:J55"/>
    <mergeCell ref="B56:J56"/>
    <mergeCell ref="A6:J6"/>
    <mergeCell ref="A8:J8"/>
    <mergeCell ref="A11:J11"/>
    <mergeCell ref="A42:J42"/>
    <mergeCell ref="B44:J44"/>
    <mergeCell ref="B45:J45"/>
    <mergeCell ref="A47:J47"/>
    <mergeCell ref="B18:J18"/>
    <mergeCell ref="A23:J23"/>
    <mergeCell ref="A25:J25"/>
    <mergeCell ref="A27:J27"/>
    <mergeCell ref="A13:J13"/>
    <mergeCell ref="A81:J81"/>
    <mergeCell ref="A70:J70"/>
    <mergeCell ref="B76:J76"/>
    <mergeCell ref="A14:J14"/>
    <mergeCell ref="A39:J39"/>
    <mergeCell ref="A60:J60"/>
    <mergeCell ref="A62:J62"/>
    <mergeCell ref="B57:J57"/>
    <mergeCell ref="B54:J54"/>
    <mergeCell ref="B37:J37"/>
    <mergeCell ref="A40:J40"/>
    <mergeCell ref="B32:J32"/>
    <mergeCell ref="B33:J33"/>
    <mergeCell ref="B34:J34"/>
    <mergeCell ref="B35:J35"/>
    <mergeCell ref="B19:J19"/>
    <mergeCell ref="A21:J21"/>
    <mergeCell ref="A63:J63"/>
    <mergeCell ref="B64:J64"/>
    <mergeCell ref="A80:J80"/>
    <mergeCell ref="B65:J65"/>
    <mergeCell ref="B66:J66"/>
    <mergeCell ref="B68:J68"/>
    <mergeCell ref="B67:J67"/>
    <mergeCell ref="B36:J36"/>
  </mergeCells>
  <pageMargins left="0.7" right="0.7" top="0.75" bottom="0.75" header="0.3" footer="0.3"/>
  <pageSetup orientation="portrait" r:id="rId1"/>
  <headerFooter>
    <oddHeader>&amp;C&amp;"Arial,Bold"&amp;12Leases - Instructions</oddHeader>
    <oddFooter>&amp;C&amp;9Page &amp;P of &amp;N</oddFooter>
  </headerFooter>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8"/>
  <sheetViews>
    <sheetView view="pageLayout" zoomScaleNormal="100" workbookViewId="0">
      <selection activeCell="B1" sqref="B1"/>
    </sheetView>
  </sheetViews>
  <sheetFormatPr defaultColWidth="11.42578125" defaultRowHeight="12.75" x14ac:dyDescent="0.2"/>
  <cols>
    <col min="1" max="1" width="14.28515625" style="9" customWidth="1"/>
    <col min="2" max="4" width="5.28515625" style="5" customWidth="1"/>
    <col min="5" max="9" width="11.42578125" style="5" customWidth="1"/>
    <col min="10" max="10" width="4.5703125" style="5" customWidth="1"/>
    <col min="11" max="11" width="11.42578125" style="6" customWidth="1"/>
    <col min="12" max="16384" width="11.42578125" style="5"/>
  </cols>
  <sheetData>
    <row r="1" spans="1:13" s="76" customFormat="1" x14ac:dyDescent="0.2">
      <c r="A1" s="73" t="s">
        <v>142</v>
      </c>
      <c r="B1" s="74"/>
      <c r="C1" s="74"/>
      <c r="D1" s="100"/>
      <c r="F1" s="77"/>
    </row>
    <row r="2" spans="1:13" s="76" customFormat="1" x14ac:dyDescent="0.2">
      <c r="A2" s="75"/>
      <c r="B2" s="75"/>
      <c r="C2" s="75"/>
      <c r="D2" s="75"/>
      <c r="F2" s="77"/>
    </row>
    <row r="3" spans="1:13" s="76" customFormat="1" x14ac:dyDescent="0.2">
      <c r="A3" s="78" t="s">
        <v>143</v>
      </c>
      <c r="B3" s="75"/>
      <c r="C3" s="112"/>
      <c r="D3" s="97"/>
      <c r="E3" s="79"/>
      <c r="F3" s="80"/>
      <c r="G3" s="78"/>
      <c r="H3" s="75"/>
      <c r="I3" s="75"/>
      <c r="J3" s="75"/>
      <c r="K3" s="75"/>
      <c r="L3" s="81"/>
    </row>
    <row r="4" spans="1:13" s="76" customFormat="1" x14ac:dyDescent="0.2">
      <c r="A4" s="82"/>
      <c r="B4" s="75"/>
      <c r="C4" s="78"/>
      <c r="D4" s="83"/>
      <c r="E4" s="78"/>
      <c r="F4" s="80"/>
      <c r="G4" s="78"/>
      <c r="H4" s="75"/>
      <c r="I4" s="75"/>
      <c r="J4" s="75"/>
      <c r="K4" s="75"/>
      <c r="L4" s="81"/>
    </row>
    <row r="5" spans="1:13" s="76" customFormat="1" x14ac:dyDescent="0.2">
      <c r="A5" s="78" t="s">
        <v>17</v>
      </c>
      <c r="B5" s="75"/>
      <c r="C5" s="75"/>
      <c r="D5" s="78"/>
      <c r="E5" s="83"/>
      <c r="F5" s="80"/>
      <c r="G5" s="78"/>
      <c r="H5" s="78"/>
      <c r="I5" s="75"/>
      <c r="J5" s="75"/>
      <c r="K5" s="75"/>
      <c r="L5" s="75"/>
      <c r="M5" s="81"/>
    </row>
    <row r="6" spans="1:13" s="76" customFormat="1" x14ac:dyDescent="0.2">
      <c r="A6" s="78" t="s">
        <v>146</v>
      </c>
      <c r="B6" s="87"/>
      <c r="C6" s="74"/>
      <c r="D6" s="79"/>
      <c r="E6" s="97"/>
      <c r="F6" s="80"/>
      <c r="G6" s="78"/>
      <c r="H6" s="78"/>
      <c r="I6" s="75"/>
      <c r="J6" s="75"/>
      <c r="K6" s="75"/>
      <c r="L6" s="75"/>
      <c r="M6" s="81"/>
    </row>
    <row r="7" spans="1:13" s="76" customFormat="1" x14ac:dyDescent="0.2">
      <c r="A7" s="78" t="s">
        <v>147</v>
      </c>
      <c r="B7" s="99"/>
      <c r="C7" s="84"/>
      <c r="D7" s="85"/>
      <c r="E7" s="98"/>
      <c r="F7" s="80"/>
      <c r="G7" s="78"/>
      <c r="H7" s="78"/>
      <c r="I7" s="75"/>
      <c r="J7" s="75"/>
      <c r="K7" s="75"/>
      <c r="L7" s="75"/>
      <c r="M7" s="81"/>
    </row>
    <row r="8" spans="1:13" s="76" customFormat="1" x14ac:dyDescent="0.2">
      <c r="A8" s="78" t="s">
        <v>148</v>
      </c>
      <c r="B8" s="99"/>
      <c r="C8" s="84"/>
      <c r="D8" s="85"/>
      <c r="E8" s="98"/>
      <c r="F8" s="80"/>
      <c r="G8" s="78"/>
      <c r="H8" s="78"/>
      <c r="I8" s="75"/>
      <c r="J8" s="75"/>
      <c r="K8" s="75"/>
      <c r="L8" s="75"/>
      <c r="M8" s="81"/>
    </row>
    <row r="9" spans="1:13" x14ac:dyDescent="0.2">
      <c r="A9" s="24"/>
      <c r="C9" s="10"/>
      <c r="D9" s="9"/>
      <c r="E9" s="12"/>
      <c r="F9" s="86"/>
      <c r="K9" s="5"/>
    </row>
    <row r="10" spans="1:13" x14ac:dyDescent="0.2">
      <c r="A10" s="13" t="s">
        <v>3</v>
      </c>
      <c r="B10" s="7"/>
      <c r="C10" s="7"/>
      <c r="D10" s="7"/>
      <c r="E10" s="7"/>
      <c r="F10" s="7"/>
      <c r="G10" s="7"/>
      <c r="H10" s="7"/>
      <c r="I10" s="7"/>
      <c r="J10" s="7"/>
    </row>
    <row r="11" spans="1:13" x14ac:dyDescent="0.2">
      <c r="A11" s="13"/>
      <c r="B11" s="7"/>
      <c r="C11" s="7"/>
      <c r="D11" s="7"/>
      <c r="E11" s="7"/>
      <c r="F11" s="7"/>
      <c r="G11" s="7"/>
      <c r="H11" s="7"/>
      <c r="I11" s="7"/>
      <c r="J11" s="7"/>
    </row>
    <row r="12" spans="1:13" x14ac:dyDescent="0.2">
      <c r="A12" s="12" t="s">
        <v>144</v>
      </c>
      <c r="B12" s="7"/>
      <c r="C12" s="7"/>
      <c r="D12" s="7"/>
      <c r="E12" s="7"/>
      <c r="F12" s="7"/>
      <c r="G12" s="7"/>
      <c r="H12" s="7"/>
      <c r="I12" s="7"/>
    </row>
    <row r="13" spans="1:13" x14ac:dyDescent="0.2">
      <c r="A13" s="6"/>
      <c r="B13" s="6"/>
      <c r="C13" s="6"/>
      <c r="D13" s="6"/>
      <c r="E13" s="6"/>
      <c r="F13" s="6"/>
      <c r="G13" s="7"/>
      <c r="H13" s="14"/>
      <c r="I13" s="14"/>
    </row>
    <row r="14" spans="1:13" x14ac:dyDescent="0.2">
      <c r="A14" s="154"/>
      <c r="B14" s="155"/>
      <c r="C14" s="155"/>
      <c r="D14" s="155"/>
      <c r="E14" s="155"/>
      <c r="F14" s="155"/>
      <c r="G14" s="155"/>
      <c r="H14" s="155"/>
      <c r="I14" s="156"/>
    </row>
    <row r="15" spans="1:13" x14ac:dyDescent="0.2">
      <c r="A15" s="157"/>
      <c r="B15" s="158"/>
      <c r="C15" s="158"/>
      <c r="D15" s="158"/>
      <c r="E15" s="158"/>
      <c r="F15" s="158"/>
      <c r="G15" s="158"/>
      <c r="H15" s="158"/>
      <c r="I15" s="159"/>
    </row>
    <row r="16" spans="1:13" x14ac:dyDescent="0.2">
      <c r="A16" s="160"/>
      <c r="B16" s="161"/>
      <c r="C16" s="161"/>
      <c r="D16" s="161"/>
      <c r="E16" s="161"/>
      <c r="F16" s="161"/>
      <c r="G16" s="161"/>
      <c r="H16" s="161"/>
      <c r="I16" s="162"/>
    </row>
    <row r="17" spans="1:10" x14ac:dyDescent="0.2">
      <c r="A17" s="7"/>
      <c r="B17" s="6"/>
      <c r="C17" s="6"/>
      <c r="D17" s="6"/>
      <c r="E17" s="6"/>
      <c r="F17" s="6"/>
      <c r="G17" s="6"/>
      <c r="H17" s="7"/>
      <c r="I17" s="14"/>
      <c r="J17" s="14"/>
    </row>
    <row r="18" spans="1:10" x14ac:dyDescent="0.2">
      <c r="A18" s="6" t="s">
        <v>4</v>
      </c>
      <c r="B18" s="6"/>
      <c r="C18" s="6"/>
      <c r="D18" s="6"/>
      <c r="E18" s="6"/>
      <c r="F18" s="6"/>
      <c r="G18" s="7"/>
      <c r="H18" s="14"/>
      <c r="I18" s="14"/>
    </row>
    <row r="19" spans="1:10" x14ac:dyDescent="0.2">
      <c r="A19" s="6"/>
      <c r="B19" s="6"/>
      <c r="C19" s="6"/>
      <c r="D19" s="6"/>
      <c r="E19" s="6"/>
      <c r="F19" s="6"/>
      <c r="G19" s="7"/>
      <c r="H19" s="14"/>
      <c r="I19" s="14"/>
    </row>
    <row r="20" spans="1:10" x14ac:dyDescent="0.2">
      <c r="A20" s="1"/>
      <c r="B20" s="1" t="s">
        <v>145</v>
      </c>
      <c r="C20" s="1"/>
      <c r="D20" s="1"/>
      <c r="E20" s="1"/>
      <c r="F20" s="1"/>
      <c r="G20" s="7"/>
      <c r="H20" s="14"/>
      <c r="I20" s="14"/>
    </row>
    <row r="21" spans="1:10" x14ac:dyDescent="0.2">
      <c r="A21" s="6"/>
      <c r="B21" s="6"/>
      <c r="C21" s="6"/>
      <c r="D21" s="6"/>
      <c r="E21" s="6"/>
      <c r="F21" s="6"/>
      <c r="G21" s="116" t="s">
        <v>5</v>
      </c>
      <c r="H21" s="117" t="s">
        <v>6</v>
      </c>
      <c r="I21" s="117" t="s">
        <v>7</v>
      </c>
    </row>
    <row r="22" spans="1:10" x14ac:dyDescent="0.2">
      <c r="A22" s="6"/>
      <c r="B22" s="16">
        <v>2017</v>
      </c>
      <c r="D22" s="15"/>
      <c r="F22" s="4"/>
      <c r="G22" s="93"/>
      <c r="H22" s="93"/>
      <c r="I22" s="93">
        <f t="shared" ref="I22:I32" si="0">+G22+H22</f>
        <v>0</v>
      </c>
    </row>
    <row r="23" spans="1:10" x14ac:dyDescent="0.2">
      <c r="A23" s="6"/>
      <c r="B23" s="16">
        <v>2018</v>
      </c>
      <c r="D23" s="15"/>
      <c r="G23" s="95"/>
      <c r="H23" s="96"/>
      <c r="I23" s="89">
        <f t="shared" si="0"/>
        <v>0</v>
      </c>
    </row>
    <row r="24" spans="1:10" x14ac:dyDescent="0.2">
      <c r="A24" s="6"/>
      <c r="B24" s="16">
        <v>2019</v>
      </c>
      <c r="D24" s="15"/>
      <c r="G24" s="95"/>
      <c r="H24" s="96"/>
      <c r="I24" s="89">
        <f t="shared" si="0"/>
        <v>0</v>
      </c>
    </row>
    <row r="25" spans="1:10" x14ac:dyDescent="0.2">
      <c r="A25" s="6"/>
      <c r="B25" s="16">
        <v>2020</v>
      </c>
      <c r="D25" s="17"/>
      <c r="G25" s="95"/>
      <c r="H25" s="96"/>
      <c r="I25" s="89">
        <f t="shared" si="0"/>
        <v>0</v>
      </c>
    </row>
    <row r="26" spans="1:10" x14ac:dyDescent="0.2">
      <c r="A26" s="6"/>
      <c r="B26" s="16">
        <v>2021</v>
      </c>
      <c r="D26" s="17"/>
      <c r="G26" s="95"/>
      <c r="H26" s="96"/>
      <c r="I26" s="89">
        <f t="shared" si="0"/>
        <v>0</v>
      </c>
    </row>
    <row r="27" spans="1:10" x14ac:dyDescent="0.2">
      <c r="A27" s="6"/>
      <c r="B27" s="15" t="s">
        <v>212</v>
      </c>
      <c r="D27" s="17"/>
      <c r="G27" s="95"/>
      <c r="H27" s="96"/>
      <c r="I27" s="89">
        <f t="shared" si="0"/>
        <v>0</v>
      </c>
    </row>
    <row r="28" spans="1:10" x14ac:dyDescent="0.2">
      <c r="A28" s="6"/>
      <c r="B28" s="17" t="s">
        <v>213</v>
      </c>
      <c r="D28" s="15"/>
      <c r="G28" s="95"/>
      <c r="H28" s="96"/>
      <c r="I28" s="89">
        <f t="shared" si="0"/>
        <v>0</v>
      </c>
    </row>
    <row r="29" spans="1:10" x14ac:dyDescent="0.2">
      <c r="A29" s="6"/>
      <c r="B29" s="17" t="s">
        <v>214</v>
      </c>
      <c r="D29" s="17"/>
      <c r="G29" s="95"/>
      <c r="H29" s="96"/>
      <c r="I29" s="89">
        <f t="shared" si="0"/>
        <v>0</v>
      </c>
    </row>
    <row r="30" spans="1:10" x14ac:dyDescent="0.2">
      <c r="A30" s="6"/>
      <c r="B30" s="17" t="s">
        <v>215</v>
      </c>
      <c r="D30" s="17"/>
      <c r="G30" s="95"/>
      <c r="H30" s="96"/>
      <c r="I30" s="89">
        <f t="shared" si="0"/>
        <v>0</v>
      </c>
    </row>
    <row r="31" spans="1:10" x14ac:dyDescent="0.2">
      <c r="A31" s="6"/>
      <c r="B31" s="17" t="s">
        <v>216</v>
      </c>
      <c r="D31" s="17"/>
      <c r="G31" s="95"/>
      <c r="H31" s="96"/>
      <c r="I31" s="89">
        <f t="shared" si="0"/>
        <v>0</v>
      </c>
    </row>
    <row r="32" spans="1:10" x14ac:dyDescent="0.2">
      <c r="A32" s="6"/>
      <c r="B32" s="18" t="s">
        <v>177</v>
      </c>
      <c r="D32" s="17"/>
      <c r="G32" s="95"/>
      <c r="H32" s="96"/>
      <c r="I32" s="89">
        <f t="shared" si="0"/>
        <v>0</v>
      </c>
    </row>
    <row r="33" spans="1:9" x14ac:dyDescent="0.2">
      <c r="A33" s="6"/>
      <c r="B33" s="6"/>
      <c r="C33" s="6"/>
      <c r="D33" s="6"/>
      <c r="E33" s="6"/>
      <c r="F33" s="6"/>
      <c r="G33" s="95"/>
      <c r="H33" s="96"/>
      <c r="I33" s="90"/>
    </row>
    <row r="34" spans="1:9" ht="13.5" thickBot="1" x14ac:dyDescent="0.25">
      <c r="A34" s="6"/>
      <c r="B34" s="6" t="s">
        <v>8</v>
      </c>
      <c r="C34" s="6"/>
      <c r="D34" s="6"/>
      <c r="E34" s="17"/>
      <c r="F34" s="17"/>
      <c r="G34" s="91">
        <f>SUM(G22:G33)</f>
        <v>0</v>
      </c>
      <c r="H34" s="91">
        <f>SUM(H22:H33)</f>
        <v>0</v>
      </c>
      <c r="I34" s="92">
        <f>SUM(I22:I33)</f>
        <v>0</v>
      </c>
    </row>
    <row r="35" spans="1:9" ht="13.5" thickTop="1" x14ac:dyDescent="0.2">
      <c r="A35" s="6"/>
      <c r="B35" s="6"/>
      <c r="C35" s="6"/>
      <c r="D35" s="6"/>
      <c r="E35" s="17"/>
      <c r="F35" s="17"/>
      <c r="G35" s="19"/>
      <c r="H35" s="20"/>
      <c r="I35" s="14"/>
    </row>
    <row r="36" spans="1:9" x14ac:dyDescent="0.2">
      <c r="A36" s="6"/>
      <c r="B36" s="6" t="s">
        <v>1</v>
      </c>
      <c r="C36" s="6"/>
      <c r="D36" s="6"/>
      <c r="E36" s="17"/>
      <c r="F36" s="17"/>
      <c r="G36" s="19"/>
      <c r="H36" s="20"/>
      <c r="I36" s="88">
        <f>+G34</f>
        <v>0</v>
      </c>
    </row>
    <row r="37" spans="1:9" x14ac:dyDescent="0.2">
      <c r="A37" s="6"/>
      <c r="B37" s="6"/>
      <c r="C37" s="6"/>
      <c r="D37" s="6"/>
      <c r="E37" s="17"/>
      <c r="F37" s="17"/>
      <c r="G37" s="19"/>
      <c r="H37" s="20"/>
      <c r="I37" s="14"/>
    </row>
    <row r="38" spans="1:9" ht="13.5" thickBot="1" x14ac:dyDescent="0.25">
      <c r="A38" s="6"/>
      <c r="B38" s="6" t="s">
        <v>9</v>
      </c>
      <c r="C38" s="6"/>
      <c r="D38" s="6"/>
      <c r="E38" s="17"/>
      <c r="F38" s="17"/>
      <c r="G38" s="19"/>
      <c r="H38" s="20"/>
      <c r="I38" s="94">
        <f>+I34-I36</f>
        <v>0</v>
      </c>
    </row>
    <row r="39" spans="1:9" ht="13.5" thickTop="1" x14ac:dyDescent="0.2">
      <c r="A39" s="6"/>
      <c r="B39" s="6"/>
      <c r="C39" s="6"/>
      <c r="D39" s="6"/>
      <c r="E39" s="17"/>
      <c r="F39" s="17"/>
      <c r="G39" s="19"/>
      <c r="H39" s="20"/>
      <c r="I39" s="115"/>
    </row>
    <row r="40" spans="1:9" x14ac:dyDescent="0.2">
      <c r="A40" s="6"/>
      <c r="B40" s="6"/>
      <c r="C40" s="6"/>
      <c r="D40" s="6"/>
      <c r="E40" s="17"/>
      <c r="F40" s="17"/>
      <c r="G40" s="19"/>
      <c r="H40" s="20"/>
      <c r="I40" s="115"/>
    </row>
    <row r="41" spans="1:9" x14ac:dyDescent="0.2">
      <c r="A41" s="6"/>
      <c r="B41" s="6"/>
      <c r="C41" s="6"/>
      <c r="D41" s="6"/>
      <c r="E41" s="17"/>
      <c r="F41" s="17"/>
      <c r="G41" s="19"/>
      <c r="H41" s="20"/>
      <c r="I41" s="115"/>
    </row>
    <row r="42" spans="1:9" x14ac:dyDescent="0.2">
      <c r="A42" s="6"/>
      <c r="B42" s="6"/>
      <c r="C42" s="6"/>
      <c r="D42" s="6"/>
      <c r="E42" s="17"/>
      <c r="F42" s="17"/>
      <c r="G42" s="19"/>
      <c r="H42" s="20"/>
      <c r="I42" s="115"/>
    </row>
    <row r="43" spans="1:9" x14ac:dyDescent="0.2">
      <c r="A43" s="6"/>
      <c r="B43" s="6"/>
      <c r="C43" s="6"/>
      <c r="D43" s="6"/>
      <c r="E43" s="17"/>
      <c r="F43" s="17"/>
      <c r="G43" s="19"/>
      <c r="H43" s="20"/>
      <c r="I43" s="115"/>
    </row>
    <row r="44" spans="1:9" x14ac:dyDescent="0.2">
      <c r="A44" s="6"/>
      <c r="B44" s="6"/>
      <c r="C44" s="6"/>
      <c r="D44" s="6"/>
      <c r="E44" s="17"/>
      <c r="F44" s="17"/>
      <c r="G44" s="19"/>
      <c r="H44" s="20"/>
      <c r="I44" s="115"/>
    </row>
    <row r="45" spans="1:9" x14ac:dyDescent="0.2">
      <c r="A45" s="6"/>
      <c r="B45" s="6"/>
      <c r="C45" s="6"/>
      <c r="D45" s="6"/>
      <c r="E45" s="17"/>
      <c r="F45" s="17"/>
      <c r="G45" s="19"/>
      <c r="H45" s="20"/>
      <c r="I45" s="115"/>
    </row>
    <row r="46" spans="1:9" x14ac:dyDescent="0.2">
      <c r="A46" s="6"/>
      <c r="B46" s="6"/>
      <c r="C46" s="6"/>
      <c r="D46" s="6"/>
      <c r="E46" s="17"/>
      <c r="F46" s="17"/>
      <c r="G46" s="19"/>
      <c r="H46" s="20"/>
      <c r="I46" s="115"/>
    </row>
    <row r="47" spans="1:9" x14ac:dyDescent="0.2">
      <c r="A47" s="6"/>
      <c r="B47" s="6"/>
      <c r="C47" s="6"/>
      <c r="D47" s="6"/>
      <c r="E47" s="17"/>
      <c r="F47" s="17"/>
      <c r="G47" s="19"/>
      <c r="H47" s="20"/>
      <c r="I47" s="115"/>
    </row>
    <row r="48" spans="1:9" x14ac:dyDescent="0.2">
      <c r="A48" s="6"/>
      <c r="B48" s="6"/>
      <c r="C48" s="6"/>
      <c r="D48" s="6"/>
      <c r="E48" s="17"/>
      <c r="F48" s="17"/>
      <c r="G48" s="19"/>
      <c r="H48" s="20"/>
      <c r="I48" s="115"/>
    </row>
    <row r="49" spans="1:11" x14ac:dyDescent="0.2">
      <c r="A49" s="6"/>
      <c r="B49" s="6"/>
      <c r="C49" s="6"/>
      <c r="D49" s="6"/>
      <c r="E49" s="17"/>
      <c r="F49" s="17"/>
      <c r="G49" s="19"/>
      <c r="H49" s="20"/>
      <c r="I49" s="115"/>
    </row>
    <row r="50" spans="1:11" x14ac:dyDescent="0.2">
      <c r="A50" s="6"/>
      <c r="B50" s="6"/>
      <c r="C50" s="6"/>
      <c r="D50" s="6"/>
      <c r="E50" s="17"/>
      <c r="F50" s="17" t="s">
        <v>178</v>
      </c>
      <c r="G50" s="19"/>
      <c r="H50" s="20"/>
      <c r="I50" s="115"/>
    </row>
    <row r="51" spans="1:11" x14ac:dyDescent="0.2">
      <c r="A51" s="12"/>
    </row>
    <row r="52" spans="1:11" x14ac:dyDescent="0.2">
      <c r="A52" s="13" t="s">
        <v>10</v>
      </c>
    </row>
    <row r="53" spans="1:11" ht="7.5" customHeight="1" x14ac:dyDescent="0.2">
      <c r="A53" s="12"/>
    </row>
    <row r="54" spans="1:11" x14ac:dyDescent="0.2">
      <c r="A54" s="12"/>
      <c r="B54" s="6" t="s">
        <v>11</v>
      </c>
      <c r="C54" s="6"/>
      <c r="D54" s="6"/>
      <c r="E54" s="6"/>
      <c r="F54" s="6"/>
      <c r="G54" s="6"/>
      <c r="H54" s="7"/>
      <c r="I54" s="14"/>
      <c r="J54" s="14"/>
    </row>
    <row r="55" spans="1:11" x14ac:dyDescent="0.2">
      <c r="A55" s="12"/>
      <c r="B55" s="6" t="s">
        <v>12</v>
      </c>
      <c r="C55" s="6"/>
      <c r="D55" s="6"/>
      <c r="E55" s="6"/>
      <c r="F55" s="6"/>
      <c r="G55" s="6"/>
      <c r="H55" s="7"/>
      <c r="I55" s="14"/>
      <c r="J55" s="14"/>
    </row>
    <row r="56" spans="1:11" ht="6" customHeight="1" x14ac:dyDescent="0.2">
      <c r="A56" s="12"/>
      <c r="B56" s="6"/>
      <c r="C56" s="6"/>
      <c r="D56" s="6"/>
      <c r="E56" s="6"/>
      <c r="F56" s="6"/>
      <c r="G56" s="6"/>
      <c r="H56" s="7"/>
      <c r="I56" s="14"/>
      <c r="J56" s="14"/>
    </row>
    <row r="57" spans="1:11" x14ac:dyDescent="0.2">
      <c r="A57" s="12"/>
      <c r="C57" s="6" t="s">
        <v>13</v>
      </c>
      <c r="E57" s="6"/>
      <c r="F57" s="6"/>
      <c r="G57" s="6"/>
      <c r="H57" s="6"/>
      <c r="I57" s="7"/>
      <c r="J57" s="14"/>
    </row>
    <row r="58" spans="1:11" ht="7.5" customHeight="1" x14ac:dyDescent="0.2">
      <c r="A58" s="12"/>
      <c r="B58" s="6"/>
      <c r="C58" s="6"/>
      <c r="D58" s="6"/>
      <c r="E58" s="6"/>
      <c r="F58" s="6"/>
      <c r="G58" s="6"/>
      <c r="H58" s="10"/>
      <c r="I58" s="2"/>
      <c r="J58" s="2"/>
    </row>
    <row r="59" spans="1:11" x14ac:dyDescent="0.2">
      <c r="A59" s="12"/>
      <c r="B59" s="1"/>
      <c r="C59" s="1" t="s">
        <v>145</v>
      </c>
      <c r="D59" s="1"/>
      <c r="E59" s="1"/>
      <c r="F59" s="1"/>
      <c r="G59" s="1"/>
      <c r="H59" s="7"/>
      <c r="I59" s="114" t="s">
        <v>92</v>
      </c>
      <c r="J59" s="14"/>
    </row>
    <row r="60" spans="1:11" x14ac:dyDescent="0.2">
      <c r="A60" s="12"/>
      <c r="B60" s="6"/>
      <c r="C60" s="6"/>
      <c r="D60" s="6"/>
      <c r="E60" s="6"/>
      <c r="F60" s="6"/>
      <c r="G60" s="6"/>
      <c r="H60" s="7"/>
      <c r="I60" s="14"/>
      <c r="J60" s="14"/>
    </row>
    <row r="61" spans="1:11" x14ac:dyDescent="0.2">
      <c r="A61" s="12"/>
      <c r="B61" s="6"/>
      <c r="C61" s="6"/>
      <c r="D61" s="16">
        <v>2017</v>
      </c>
      <c r="E61" s="15"/>
      <c r="H61" s="21"/>
      <c r="I61" s="106"/>
      <c r="K61" s="14"/>
    </row>
    <row r="62" spans="1:11" x14ac:dyDescent="0.2">
      <c r="A62" s="12"/>
      <c r="B62" s="6"/>
      <c r="C62" s="6"/>
      <c r="D62" s="16">
        <v>2018</v>
      </c>
      <c r="E62" s="15"/>
      <c r="H62" s="7"/>
      <c r="I62" s="89"/>
      <c r="K62" s="14"/>
    </row>
    <row r="63" spans="1:11" x14ac:dyDescent="0.2">
      <c r="A63" s="12"/>
      <c r="B63" s="6"/>
      <c r="C63" s="6"/>
      <c r="D63" s="16">
        <v>2019</v>
      </c>
      <c r="E63" s="15"/>
      <c r="H63" s="7"/>
      <c r="I63" s="89"/>
      <c r="K63" s="14"/>
    </row>
    <row r="64" spans="1:11" x14ac:dyDescent="0.2">
      <c r="A64" s="12"/>
      <c r="B64" s="6"/>
      <c r="C64" s="6"/>
      <c r="D64" s="16">
        <v>2020</v>
      </c>
      <c r="E64" s="17"/>
      <c r="H64" s="7"/>
      <c r="I64" s="89"/>
      <c r="K64" s="14"/>
    </row>
    <row r="65" spans="1:11" x14ac:dyDescent="0.2">
      <c r="A65" s="12"/>
      <c r="B65" s="6"/>
      <c r="C65" s="6"/>
      <c r="D65" s="16">
        <v>2021</v>
      </c>
      <c r="E65" s="17"/>
      <c r="H65" s="7"/>
      <c r="I65" s="89"/>
      <c r="K65" s="14"/>
    </row>
    <row r="66" spans="1:11" x14ac:dyDescent="0.2">
      <c r="A66" s="12"/>
      <c r="B66" s="6"/>
      <c r="C66" s="6"/>
      <c r="D66" s="15" t="s">
        <v>212</v>
      </c>
      <c r="E66" s="17"/>
      <c r="H66" s="7"/>
      <c r="I66" s="89"/>
      <c r="K66" s="14"/>
    </row>
    <row r="67" spans="1:11" x14ac:dyDescent="0.2">
      <c r="A67" s="12"/>
      <c r="B67" s="6"/>
      <c r="C67" s="6"/>
      <c r="D67" s="17" t="s">
        <v>213</v>
      </c>
      <c r="E67" s="15"/>
      <c r="H67" s="7"/>
      <c r="I67" s="89"/>
      <c r="K67" s="14"/>
    </row>
    <row r="68" spans="1:11" x14ac:dyDescent="0.2">
      <c r="A68" s="12"/>
      <c r="B68" s="6"/>
      <c r="C68" s="6"/>
      <c r="D68" s="17" t="s">
        <v>214</v>
      </c>
      <c r="E68" s="15"/>
      <c r="H68" s="7"/>
      <c r="I68" s="89"/>
      <c r="K68" s="14"/>
    </row>
    <row r="69" spans="1:11" x14ac:dyDescent="0.2">
      <c r="A69" s="12"/>
      <c r="B69" s="6"/>
      <c r="C69" s="6"/>
      <c r="D69" s="17" t="s">
        <v>215</v>
      </c>
      <c r="E69" s="17"/>
      <c r="H69" s="7"/>
      <c r="I69" s="89"/>
      <c r="K69" s="14"/>
    </row>
    <row r="70" spans="1:11" x14ac:dyDescent="0.2">
      <c r="A70" s="12"/>
      <c r="B70" s="6"/>
      <c r="C70" s="6"/>
      <c r="D70" s="17" t="s">
        <v>216</v>
      </c>
      <c r="E70" s="17"/>
      <c r="H70" s="7"/>
      <c r="I70" s="89"/>
      <c r="K70" s="14"/>
    </row>
    <row r="71" spans="1:11" x14ac:dyDescent="0.2">
      <c r="A71" s="12"/>
      <c r="B71" s="6"/>
      <c r="C71" s="6"/>
      <c r="D71" s="18" t="s">
        <v>179</v>
      </c>
      <c r="E71" s="17"/>
      <c r="H71" s="7"/>
      <c r="I71" s="89"/>
      <c r="K71" s="14"/>
    </row>
    <row r="72" spans="1:11" ht="13.5" thickBot="1" x14ac:dyDescent="0.25">
      <c r="A72" s="12"/>
      <c r="B72" s="6"/>
      <c r="C72" s="6" t="s">
        <v>14</v>
      </c>
      <c r="D72" s="6"/>
      <c r="E72" s="6"/>
      <c r="F72" s="17"/>
      <c r="G72" s="17"/>
      <c r="H72" s="7"/>
      <c r="I72" s="94">
        <f>SUM(I61:I70)</f>
        <v>0</v>
      </c>
      <c r="K72" s="14"/>
    </row>
    <row r="73" spans="1:11" ht="8.25" customHeight="1" thickTop="1" x14ac:dyDescent="0.2">
      <c r="A73" s="12"/>
      <c r="I73" s="14"/>
    </row>
    <row r="74" spans="1:11" x14ac:dyDescent="0.2">
      <c r="A74" s="13" t="s">
        <v>15</v>
      </c>
      <c r="I74" s="14"/>
    </row>
    <row r="75" spans="1:11" ht="7.5" customHeight="1" x14ac:dyDescent="0.2">
      <c r="A75" s="12"/>
    </row>
    <row r="76" spans="1:11" x14ac:dyDescent="0.2">
      <c r="A76" s="12"/>
      <c r="B76" s="5" t="s">
        <v>16</v>
      </c>
    </row>
    <row r="77" spans="1:11" ht="9" customHeight="1" x14ac:dyDescent="0.2">
      <c r="A77" s="12"/>
    </row>
    <row r="78" spans="1:11" ht="26.25" customHeight="1" x14ac:dyDescent="0.2">
      <c r="A78" s="139">
        <v>1</v>
      </c>
      <c r="B78" s="163" t="s">
        <v>217</v>
      </c>
      <c r="C78" s="163"/>
      <c r="D78" s="163"/>
      <c r="E78" s="163"/>
      <c r="F78" s="163"/>
      <c r="G78" s="163"/>
      <c r="H78" s="163"/>
      <c r="I78" s="163"/>
    </row>
    <row r="79" spans="1:11" x14ac:dyDescent="0.2">
      <c r="A79" s="7"/>
      <c r="B79" s="6"/>
      <c r="C79" s="6"/>
      <c r="D79" s="6"/>
      <c r="E79" s="6"/>
      <c r="F79" s="6"/>
      <c r="G79" s="6"/>
      <c r="H79" s="7"/>
    </row>
    <row r="80" spans="1:11" x14ac:dyDescent="0.2">
      <c r="A80" s="7"/>
      <c r="D80" s="22" t="s">
        <v>0</v>
      </c>
      <c r="E80" s="107"/>
    </row>
    <row r="81" spans="1:10" x14ac:dyDescent="0.2">
      <c r="A81" s="7"/>
      <c r="E81" s="11"/>
    </row>
    <row r="82" spans="1:10" x14ac:dyDescent="0.2">
      <c r="A82" s="7">
        <v>2</v>
      </c>
      <c r="B82" s="6" t="s">
        <v>218</v>
      </c>
      <c r="C82" s="6"/>
      <c r="D82" s="6"/>
      <c r="E82" s="14"/>
      <c r="F82" s="6"/>
    </row>
    <row r="83" spans="1:10" x14ac:dyDescent="0.2">
      <c r="A83" s="7"/>
      <c r="B83" s="6"/>
      <c r="C83" s="6"/>
      <c r="D83" s="6"/>
      <c r="E83" s="14"/>
      <c r="F83" s="6"/>
    </row>
    <row r="84" spans="1:10" x14ac:dyDescent="0.2">
      <c r="A84" s="7"/>
      <c r="B84" s="6"/>
      <c r="D84" s="22" t="s">
        <v>0</v>
      </c>
      <c r="E84" s="107"/>
      <c r="F84" s="6"/>
    </row>
    <row r="85" spans="1:10" x14ac:dyDescent="0.2">
      <c r="A85" s="7"/>
    </row>
    <row r="86" spans="1:10" ht="42" customHeight="1" x14ac:dyDescent="0.2">
      <c r="A86" s="153" t="s">
        <v>201</v>
      </c>
      <c r="B86" s="153"/>
      <c r="C86" s="153"/>
      <c r="D86" s="153"/>
      <c r="E86" s="153"/>
      <c r="F86" s="153"/>
      <c r="G86" s="153"/>
      <c r="H86" s="153"/>
      <c r="I86" s="153"/>
      <c r="J86" s="153"/>
    </row>
    <row r="87" spans="1:10" ht="8.25" customHeight="1" x14ac:dyDescent="0.2">
      <c r="A87" s="12"/>
      <c r="H87" s="7"/>
      <c r="I87" s="8"/>
    </row>
    <row r="88" spans="1:10" ht="18" customHeight="1" x14ac:dyDescent="0.2">
      <c r="A88" s="116"/>
      <c r="B88" s="141" t="s">
        <v>202</v>
      </c>
      <c r="C88" s="141"/>
      <c r="D88" s="141"/>
      <c r="E88" s="141"/>
      <c r="F88" s="141"/>
      <c r="G88" s="141"/>
      <c r="H88" s="141"/>
      <c r="I88" s="141"/>
      <c r="J88" s="141"/>
    </row>
    <row r="89" spans="1:10" x14ac:dyDescent="0.2">
      <c r="A89" s="12"/>
      <c r="H89" s="7"/>
      <c r="I89" s="8"/>
    </row>
    <row r="90" spans="1:10" ht="27.75" customHeight="1" x14ac:dyDescent="0.2">
      <c r="A90" s="116"/>
      <c r="B90" s="146" t="s">
        <v>203</v>
      </c>
      <c r="C90" s="146"/>
      <c r="D90" s="146"/>
      <c r="E90" s="146"/>
      <c r="F90" s="146"/>
      <c r="G90" s="146"/>
      <c r="H90" s="146"/>
      <c r="I90" s="146"/>
      <c r="J90" s="146"/>
    </row>
    <row r="91" spans="1:10" x14ac:dyDescent="0.2">
      <c r="A91" s="12"/>
    </row>
    <row r="92" spans="1:10" ht="41.25" customHeight="1" x14ac:dyDescent="0.2">
      <c r="A92" s="116"/>
      <c r="B92" s="146" t="s">
        <v>209</v>
      </c>
      <c r="C92" s="146"/>
      <c r="D92" s="146"/>
      <c r="E92" s="146"/>
      <c r="F92" s="146"/>
      <c r="G92" s="146"/>
      <c r="H92" s="146"/>
      <c r="I92" s="146"/>
      <c r="J92" s="146"/>
    </row>
    <row r="93" spans="1:10" x14ac:dyDescent="0.2">
      <c r="A93" s="12"/>
    </row>
    <row r="94" spans="1:10" ht="13.5" thickBot="1" x14ac:dyDescent="0.25">
      <c r="A94" s="131" t="s">
        <v>197</v>
      </c>
      <c r="C94" s="151" t="s">
        <v>198</v>
      </c>
      <c r="D94" s="151"/>
      <c r="E94" s="151"/>
      <c r="F94" s="151"/>
      <c r="G94" s="151"/>
      <c r="H94" s="151"/>
      <c r="I94" s="151"/>
      <c r="J94" s="151"/>
    </row>
    <row r="95" spans="1:10" x14ac:dyDescent="0.2">
      <c r="A95" s="132" t="s">
        <v>199</v>
      </c>
      <c r="B95" s="133"/>
      <c r="C95" s="152" t="s">
        <v>200</v>
      </c>
      <c r="D95" s="152"/>
      <c r="E95" s="152"/>
      <c r="F95" s="152"/>
      <c r="G95" s="152"/>
      <c r="H95" s="152"/>
      <c r="I95" s="152"/>
      <c r="J95" s="152"/>
    </row>
    <row r="96" spans="1:10" x14ac:dyDescent="0.2">
      <c r="C96" s="153"/>
      <c r="D96" s="153"/>
      <c r="E96" s="153"/>
      <c r="F96" s="153"/>
      <c r="G96" s="153"/>
      <c r="H96" s="153"/>
      <c r="I96" s="153"/>
      <c r="J96" s="153"/>
    </row>
    <row r="98" spans="6:6" x14ac:dyDescent="0.2">
      <c r="F98" s="5" t="s">
        <v>180</v>
      </c>
    </row>
  </sheetData>
  <mergeCells count="9">
    <mergeCell ref="C94:J94"/>
    <mergeCell ref="C95:J95"/>
    <mergeCell ref="C96:J96"/>
    <mergeCell ref="A14:I16"/>
    <mergeCell ref="A86:J86"/>
    <mergeCell ref="B88:J88"/>
    <mergeCell ref="B90:J90"/>
    <mergeCell ref="B92:J92"/>
    <mergeCell ref="B78:I78"/>
  </mergeCells>
  <phoneticPr fontId="3" type="noConversion"/>
  <printOptions horizontalCentered="1"/>
  <pageMargins left="0.5" right="0.5" top="1" bottom="0.75" header="0.5" footer="0.5"/>
  <pageSetup fitToHeight="2" orientation="portrait" r:id="rId1"/>
  <headerFooter alignWithMargins="0">
    <oddHeader>&amp;C&amp;"Arial,Bold"&amp;12Leases
as of June 30, 2016</oddHeader>
  </headerFooter>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workbookViewId="0"/>
  </sheetViews>
  <sheetFormatPr defaultRowHeight="12.75" x14ac:dyDescent="0.2"/>
  <sheetData>
    <row r="1" spans="1:10" x14ac:dyDescent="0.2">
      <c r="A1" s="113" t="s">
        <v>123</v>
      </c>
    </row>
    <row r="2" spans="1:10" x14ac:dyDescent="0.2">
      <c r="A2" s="68"/>
    </row>
    <row r="3" spans="1:10" x14ac:dyDescent="0.2">
      <c r="A3" s="63" t="s">
        <v>124</v>
      </c>
    </row>
    <row r="4" spans="1:10" ht="66.75" customHeight="1" x14ac:dyDescent="0.2">
      <c r="B4" s="141" t="s">
        <v>125</v>
      </c>
      <c r="C4" s="142"/>
      <c r="D4" s="142"/>
      <c r="E4" s="142"/>
      <c r="F4" s="142"/>
      <c r="G4" s="142"/>
      <c r="H4" s="142"/>
      <c r="I4" s="142"/>
      <c r="J4" s="142"/>
    </row>
    <row r="5" spans="1:10" x14ac:dyDescent="0.2">
      <c r="A5" s="68"/>
    </row>
    <row r="6" spans="1:10" x14ac:dyDescent="0.2">
      <c r="A6" s="101" t="s">
        <v>126</v>
      </c>
      <c r="B6" s="102"/>
    </row>
    <row r="7" spans="1:10" ht="78.75" customHeight="1" x14ac:dyDescent="0.2">
      <c r="A7" s="102"/>
      <c r="B7" s="141" t="s">
        <v>127</v>
      </c>
      <c r="C7" s="142"/>
      <c r="D7" s="142"/>
      <c r="E7" s="142"/>
      <c r="F7" s="142"/>
      <c r="G7" s="142"/>
      <c r="H7" s="142"/>
      <c r="I7" s="142"/>
      <c r="J7" s="142"/>
    </row>
    <row r="8" spans="1:10" x14ac:dyDescent="0.2">
      <c r="A8" s="68"/>
    </row>
    <row r="9" spans="1:10" x14ac:dyDescent="0.2">
      <c r="A9" s="101" t="s">
        <v>128</v>
      </c>
      <c r="B9" s="102"/>
    </row>
    <row r="10" spans="1:10" x14ac:dyDescent="0.2">
      <c r="A10" s="103" t="s">
        <v>176</v>
      </c>
    </row>
    <row r="11" spans="1:10" x14ac:dyDescent="0.2">
      <c r="A11" s="104" t="s">
        <v>156</v>
      </c>
      <c r="B11" s="101" t="s">
        <v>163</v>
      </c>
    </row>
    <row r="12" spans="1:10" x14ac:dyDescent="0.2">
      <c r="A12" s="104" t="s">
        <v>157</v>
      </c>
      <c r="B12" s="101" t="s">
        <v>164</v>
      </c>
    </row>
    <row r="13" spans="1:10" ht="24.75" customHeight="1" x14ac:dyDescent="0.2">
      <c r="A13" s="104" t="s">
        <v>158</v>
      </c>
      <c r="B13" s="141" t="s">
        <v>165</v>
      </c>
      <c r="C13" s="142"/>
      <c r="D13" s="142"/>
      <c r="E13" s="142"/>
      <c r="F13" s="142"/>
      <c r="G13" s="142"/>
      <c r="H13" s="142"/>
      <c r="I13" s="142"/>
      <c r="J13" s="142"/>
    </row>
    <row r="14" spans="1:10" ht="25.5" customHeight="1" x14ac:dyDescent="0.2">
      <c r="A14" s="104" t="s">
        <v>159</v>
      </c>
      <c r="B14" s="141" t="s">
        <v>166</v>
      </c>
      <c r="C14" s="142"/>
      <c r="D14" s="142"/>
      <c r="E14" s="142"/>
      <c r="F14" s="142"/>
      <c r="G14" s="142"/>
      <c r="H14" s="142"/>
      <c r="I14" s="142"/>
      <c r="J14" s="142"/>
    </row>
    <row r="15" spans="1:10" x14ac:dyDescent="0.2">
      <c r="A15" s="68"/>
    </row>
    <row r="16" spans="1:10" x14ac:dyDescent="0.2">
      <c r="A16" s="63" t="s">
        <v>129</v>
      </c>
      <c r="B16" s="102"/>
    </row>
    <row r="17" spans="1:10" ht="43.5" customHeight="1" x14ac:dyDescent="0.2">
      <c r="A17" s="102"/>
      <c r="B17" s="141" t="s">
        <v>130</v>
      </c>
      <c r="C17" s="142"/>
      <c r="D17" s="142"/>
      <c r="E17" s="142"/>
      <c r="F17" s="142"/>
      <c r="G17" s="142"/>
      <c r="H17" s="142"/>
      <c r="I17" s="142"/>
      <c r="J17" s="142"/>
    </row>
    <row r="18" spans="1:10" x14ac:dyDescent="0.2">
      <c r="A18" s="68"/>
    </row>
    <row r="19" spans="1:10" x14ac:dyDescent="0.2">
      <c r="A19" s="101" t="s">
        <v>131</v>
      </c>
      <c r="B19" s="102"/>
    </row>
    <row r="20" spans="1:10" x14ac:dyDescent="0.2">
      <c r="A20" s="102"/>
      <c r="B20" s="101" t="s">
        <v>132</v>
      </c>
    </row>
    <row r="21" spans="1:10" x14ac:dyDescent="0.2">
      <c r="A21" s="68"/>
    </row>
    <row r="22" spans="1:10" x14ac:dyDescent="0.2">
      <c r="A22" s="101" t="s">
        <v>133</v>
      </c>
      <c r="B22" s="102"/>
    </row>
    <row r="23" spans="1:10" ht="52.5" customHeight="1" x14ac:dyDescent="0.2">
      <c r="A23" s="102"/>
      <c r="B23" s="141" t="s">
        <v>134</v>
      </c>
      <c r="C23" s="142"/>
      <c r="D23" s="142"/>
      <c r="E23" s="142"/>
      <c r="F23" s="142"/>
      <c r="G23" s="142"/>
      <c r="H23" s="142"/>
      <c r="I23" s="142"/>
      <c r="J23" s="142"/>
    </row>
    <row r="24" spans="1:10" x14ac:dyDescent="0.2">
      <c r="A24" s="68"/>
    </row>
    <row r="25" spans="1:10" x14ac:dyDescent="0.2">
      <c r="A25" s="101" t="s">
        <v>135</v>
      </c>
      <c r="B25" s="102"/>
    </row>
    <row r="26" spans="1:10" ht="81" customHeight="1" x14ac:dyDescent="0.2">
      <c r="A26" s="102"/>
      <c r="B26" s="141" t="s">
        <v>136</v>
      </c>
      <c r="C26" s="142"/>
      <c r="D26" s="142"/>
      <c r="E26" s="142"/>
      <c r="F26" s="142"/>
      <c r="G26" s="142"/>
      <c r="H26" s="142"/>
      <c r="I26" s="142"/>
      <c r="J26" s="142"/>
    </row>
    <row r="27" spans="1:10" x14ac:dyDescent="0.2">
      <c r="A27" s="68"/>
    </row>
    <row r="28" spans="1:10" x14ac:dyDescent="0.2">
      <c r="A28" s="101" t="s">
        <v>184</v>
      </c>
      <c r="B28" s="102"/>
    </row>
    <row r="29" spans="1:10" ht="60.75" customHeight="1" x14ac:dyDescent="0.2">
      <c r="A29" s="102"/>
      <c r="B29" s="146" t="s">
        <v>185</v>
      </c>
      <c r="C29" s="158"/>
      <c r="D29" s="158"/>
      <c r="E29" s="158"/>
      <c r="F29" s="158"/>
      <c r="G29" s="158"/>
      <c r="H29" s="158"/>
      <c r="I29" s="158"/>
      <c r="J29" s="158"/>
    </row>
    <row r="30" spans="1:10" ht="12" customHeight="1" x14ac:dyDescent="0.2">
      <c r="A30" s="102"/>
      <c r="B30" s="124"/>
      <c r="C30" s="125"/>
      <c r="D30" s="125"/>
      <c r="E30" s="125"/>
      <c r="F30" s="125"/>
      <c r="G30" s="125"/>
      <c r="H30" s="125"/>
      <c r="I30" s="125"/>
      <c r="J30" s="125"/>
    </row>
    <row r="31" spans="1:10" x14ac:dyDescent="0.2">
      <c r="A31" s="101" t="s">
        <v>137</v>
      </c>
      <c r="B31" s="102"/>
    </row>
    <row r="32" spans="1:10" ht="29.25" customHeight="1" x14ac:dyDescent="0.2">
      <c r="A32" s="102"/>
      <c r="B32" s="141" t="s">
        <v>138</v>
      </c>
      <c r="C32" s="142"/>
      <c r="D32" s="142"/>
      <c r="E32" s="142"/>
      <c r="F32" s="142"/>
      <c r="G32" s="142"/>
      <c r="H32" s="142"/>
      <c r="I32" s="142"/>
      <c r="J32" s="142"/>
    </row>
    <row r="33" spans="1:10" x14ac:dyDescent="0.2">
      <c r="A33" s="68"/>
    </row>
    <row r="34" spans="1:10" x14ac:dyDescent="0.2">
      <c r="A34" s="101" t="s">
        <v>139</v>
      </c>
      <c r="B34" s="102"/>
    </row>
    <row r="35" spans="1:10" x14ac:dyDescent="0.2">
      <c r="A35" s="103" t="s">
        <v>140</v>
      </c>
    </row>
    <row r="36" spans="1:10" x14ac:dyDescent="0.2">
      <c r="A36" s="104" t="s">
        <v>156</v>
      </c>
      <c r="B36" s="101" t="s">
        <v>167</v>
      </c>
    </row>
    <row r="37" spans="1:10" x14ac:dyDescent="0.2">
      <c r="A37" s="104" t="s">
        <v>157</v>
      </c>
      <c r="B37" s="101" t="s">
        <v>164</v>
      </c>
    </row>
    <row r="38" spans="1:10" ht="27.75" customHeight="1" x14ac:dyDescent="0.2">
      <c r="A38" s="104" t="s">
        <v>158</v>
      </c>
      <c r="B38" s="141" t="s">
        <v>165</v>
      </c>
      <c r="C38" s="142"/>
      <c r="D38" s="142"/>
      <c r="E38" s="142"/>
      <c r="F38" s="142"/>
      <c r="G38" s="142"/>
      <c r="H38" s="142"/>
      <c r="I38" s="142"/>
      <c r="J38" s="142"/>
    </row>
    <row r="39" spans="1:10" ht="27.75" customHeight="1" x14ac:dyDescent="0.2">
      <c r="A39" s="104" t="s">
        <v>159</v>
      </c>
      <c r="B39" s="141" t="s">
        <v>168</v>
      </c>
      <c r="C39" s="142"/>
      <c r="D39" s="142"/>
      <c r="E39" s="142"/>
      <c r="F39" s="142"/>
      <c r="G39" s="142"/>
      <c r="H39" s="142"/>
      <c r="I39" s="142"/>
      <c r="J39" s="142"/>
    </row>
  </sheetData>
  <mergeCells count="11">
    <mergeCell ref="B4:J4"/>
    <mergeCell ref="B7:J7"/>
    <mergeCell ref="B13:J13"/>
    <mergeCell ref="B38:J38"/>
    <mergeCell ref="B39:J39"/>
    <mergeCell ref="B14:J14"/>
    <mergeCell ref="B17:J17"/>
    <mergeCell ref="B23:J23"/>
    <mergeCell ref="B26:J26"/>
    <mergeCell ref="B32:J32"/>
    <mergeCell ref="B29:J29"/>
  </mergeCells>
  <pageMargins left="0.7" right="0.7" top="0.25" bottom="0.25" header="0" footer="0"/>
  <pageSetup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
  <sheetViews>
    <sheetView workbookViewId="0">
      <selection sqref="A1:K1"/>
    </sheetView>
  </sheetViews>
  <sheetFormatPr defaultRowHeight="12.75" x14ac:dyDescent="0.2"/>
  <cols>
    <col min="1" max="1" width="4.85546875" customWidth="1"/>
    <col min="2" max="5" width="12.7109375" customWidth="1"/>
    <col min="6" max="6" width="14.85546875" customWidth="1"/>
    <col min="7" max="10" width="12.7109375" customWidth="1"/>
    <col min="11" max="11" width="16.28515625" customWidth="1"/>
    <col min="12" max="13" width="12.7109375" customWidth="1"/>
  </cols>
  <sheetData>
    <row r="1" spans="1:11" s="3" customFormat="1" x14ac:dyDescent="0.2">
      <c r="A1" s="164" t="s">
        <v>18</v>
      </c>
      <c r="B1" s="164"/>
      <c r="C1" s="164"/>
      <c r="D1" s="164"/>
      <c r="E1" s="164"/>
      <c r="F1" s="164"/>
      <c r="G1" s="164"/>
      <c r="H1" s="164"/>
      <c r="I1" s="164"/>
      <c r="J1" s="164"/>
      <c r="K1" s="164"/>
    </row>
    <row r="2" spans="1:11" s="3" customFormat="1" x14ac:dyDescent="0.2">
      <c r="A2" s="164" t="s">
        <v>2</v>
      </c>
      <c r="B2" s="164"/>
      <c r="C2" s="164"/>
      <c r="D2" s="164"/>
      <c r="E2" s="164"/>
      <c r="F2" s="164"/>
      <c r="G2" s="164"/>
      <c r="H2" s="164"/>
      <c r="I2" s="164"/>
      <c r="J2" s="164"/>
      <c r="K2" s="164"/>
    </row>
    <row r="3" spans="1:11" s="3" customFormat="1" x14ac:dyDescent="0.2">
      <c r="A3" s="164" t="s">
        <v>171</v>
      </c>
      <c r="B3" s="164"/>
      <c r="C3" s="164"/>
      <c r="D3" s="164"/>
      <c r="E3" s="164"/>
      <c r="F3" s="164"/>
      <c r="G3" s="164"/>
      <c r="H3" s="164"/>
      <c r="I3" s="164"/>
      <c r="J3" s="164"/>
      <c r="K3" s="164"/>
    </row>
    <row r="4" spans="1:11" ht="7.15" customHeight="1" x14ac:dyDescent="0.2">
      <c r="A4" s="23"/>
      <c r="B4" s="23"/>
      <c r="C4" s="23"/>
      <c r="D4" s="23"/>
      <c r="E4" s="23"/>
      <c r="F4" s="23"/>
      <c r="G4" s="23"/>
      <c r="H4" s="23"/>
      <c r="I4" s="23"/>
      <c r="J4" s="23"/>
      <c r="K4" s="23"/>
    </row>
    <row r="6" spans="1:11" s="3" customFormat="1" x14ac:dyDescent="0.2">
      <c r="A6" s="24" t="s">
        <v>19</v>
      </c>
      <c r="B6" s="3" t="s">
        <v>20</v>
      </c>
    </row>
    <row r="7" spans="1:11" ht="9" customHeight="1" x14ac:dyDescent="0.2"/>
    <row r="8" spans="1:11" s="3" customFormat="1" x14ac:dyDescent="0.2">
      <c r="A8" s="24" t="s">
        <v>21</v>
      </c>
      <c r="B8" s="3" t="s">
        <v>22</v>
      </c>
    </row>
    <row r="9" spans="1:11" x14ac:dyDescent="0.2">
      <c r="B9" t="s">
        <v>23</v>
      </c>
    </row>
    <row r="10" spans="1:11" x14ac:dyDescent="0.2">
      <c r="B10" t="s">
        <v>24</v>
      </c>
    </row>
    <row r="11" spans="1:11" ht="9" customHeight="1" x14ac:dyDescent="0.2"/>
    <row r="12" spans="1:11" s="3" customFormat="1" x14ac:dyDescent="0.2">
      <c r="A12" s="24" t="s">
        <v>25</v>
      </c>
      <c r="B12" s="3" t="s">
        <v>26</v>
      </c>
    </row>
    <row r="13" spans="1:11" x14ac:dyDescent="0.2">
      <c r="B13" s="5" t="s">
        <v>30</v>
      </c>
    </row>
    <row r="14" spans="1:11" ht="9" customHeight="1" x14ac:dyDescent="0.2"/>
    <row r="15" spans="1:11" s="3" customFormat="1" x14ac:dyDescent="0.2">
      <c r="A15" s="24" t="s">
        <v>27</v>
      </c>
      <c r="B15" s="3" t="s">
        <v>28</v>
      </c>
    </row>
    <row r="16" spans="1:11" s="3" customFormat="1" x14ac:dyDescent="0.2">
      <c r="B16" s="3" t="s">
        <v>29</v>
      </c>
    </row>
    <row r="17" spans="2:7" x14ac:dyDescent="0.2">
      <c r="B17" t="s">
        <v>30</v>
      </c>
    </row>
    <row r="18" spans="2:7" x14ac:dyDescent="0.2">
      <c r="B18" t="s">
        <v>31</v>
      </c>
    </row>
    <row r="19" spans="2:7" x14ac:dyDescent="0.2">
      <c r="B19" t="s">
        <v>32</v>
      </c>
    </row>
    <row r="20" spans="2:7" x14ac:dyDescent="0.2">
      <c r="B20" t="s">
        <v>33</v>
      </c>
    </row>
    <row r="21" spans="2:7" ht="6" customHeight="1" x14ac:dyDescent="0.2"/>
    <row r="22" spans="2:7" s="3" customFormat="1" x14ac:dyDescent="0.2">
      <c r="B22" s="3" t="s">
        <v>34</v>
      </c>
    </row>
    <row r="23" spans="2:7" ht="6" customHeight="1" x14ac:dyDescent="0.2"/>
    <row r="24" spans="2:7" x14ac:dyDescent="0.2">
      <c r="B24" t="s">
        <v>35</v>
      </c>
      <c r="E24" s="25" t="s">
        <v>36</v>
      </c>
      <c r="F24" s="26">
        <v>50000</v>
      </c>
    </row>
    <row r="25" spans="2:7" x14ac:dyDescent="0.2">
      <c r="B25" t="s">
        <v>37</v>
      </c>
      <c r="E25" s="25" t="s">
        <v>38</v>
      </c>
      <c r="F25" s="26">
        <v>4</v>
      </c>
      <c r="G25" t="s">
        <v>39</v>
      </c>
    </row>
    <row r="26" spans="2:7" x14ac:dyDescent="0.2">
      <c r="B26" t="s">
        <v>40</v>
      </c>
      <c r="E26" s="25" t="s">
        <v>41</v>
      </c>
      <c r="F26" s="27">
        <v>0.1</v>
      </c>
      <c r="G26" s="5" t="s">
        <v>207</v>
      </c>
    </row>
    <row r="27" spans="2:7" s="5" customFormat="1" x14ac:dyDescent="0.2">
      <c r="B27" s="5" t="s">
        <v>42</v>
      </c>
    </row>
    <row r="28" spans="2:7" ht="6" customHeight="1" x14ac:dyDescent="0.2"/>
    <row r="29" spans="2:7" x14ac:dyDescent="0.2">
      <c r="B29" t="s">
        <v>43</v>
      </c>
      <c r="F29" s="26"/>
    </row>
    <row r="30" spans="2:7" x14ac:dyDescent="0.2">
      <c r="B30" t="s">
        <v>44</v>
      </c>
      <c r="F30" s="26"/>
    </row>
    <row r="31" spans="2:7" x14ac:dyDescent="0.2">
      <c r="B31" t="s">
        <v>45</v>
      </c>
      <c r="F31" s="26">
        <v>50000</v>
      </c>
    </row>
    <row r="32" spans="2:7" ht="6" customHeight="1" x14ac:dyDescent="0.2"/>
    <row r="33" spans="2:7" x14ac:dyDescent="0.2">
      <c r="B33" s="3" t="s">
        <v>46</v>
      </c>
      <c r="C33" s="3"/>
      <c r="D33" s="3"/>
      <c r="E33" s="24" t="s">
        <v>47</v>
      </c>
      <c r="F33" s="28">
        <f>PV(+F26,+F25,-F24)+F29+F30+F31</f>
        <v>208493.27231746473</v>
      </c>
      <c r="G33" t="s">
        <v>48</v>
      </c>
    </row>
    <row r="34" spans="2:7" x14ac:dyDescent="0.2">
      <c r="G34" t="s">
        <v>49</v>
      </c>
    </row>
    <row r="35" spans="2:7" ht="6" customHeight="1" x14ac:dyDescent="0.2"/>
    <row r="36" spans="2:7" x14ac:dyDescent="0.2">
      <c r="B36" t="s">
        <v>50</v>
      </c>
      <c r="F36" s="26">
        <v>240000</v>
      </c>
    </row>
    <row r="37" spans="2:7" x14ac:dyDescent="0.2">
      <c r="B37" t="s">
        <v>51</v>
      </c>
      <c r="F37" s="26">
        <v>10000</v>
      </c>
    </row>
    <row r="38" spans="2:7" x14ac:dyDescent="0.2">
      <c r="F38" s="29">
        <f>+F36-F37</f>
        <v>230000</v>
      </c>
    </row>
    <row r="39" spans="2:7" x14ac:dyDescent="0.2">
      <c r="F39" s="25" t="s">
        <v>52</v>
      </c>
    </row>
    <row r="40" spans="2:7" s="3" customFormat="1" x14ac:dyDescent="0.2">
      <c r="B40" s="3" t="s">
        <v>53</v>
      </c>
      <c r="F40" s="28">
        <f>F38*0.9</f>
        <v>207000</v>
      </c>
    </row>
    <row r="41" spans="2:7" ht="6" customHeight="1" x14ac:dyDescent="0.2"/>
    <row r="42" spans="2:7" x14ac:dyDescent="0.2">
      <c r="B42" t="s">
        <v>54</v>
      </c>
    </row>
    <row r="43" spans="2:7" ht="6" customHeight="1" x14ac:dyDescent="0.2"/>
    <row r="44" spans="2:7" s="3" customFormat="1" x14ac:dyDescent="0.2">
      <c r="B44" s="3" t="s">
        <v>55</v>
      </c>
    </row>
    <row r="45" spans="2:7" s="3" customFormat="1" x14ac:dyDescent="0.2">
      <c r="B45" s="3" t="s">
        <v>56</v>
      </c>
    </row>
    <row r="46" spans="2:7" ht="6" customHeight="1" x14ac:dyDescent="0.2"/>
    <row r="47" spans="2:7" s="3" customFormat="1" x14ac:dyDescent="0.2">
      <c r="B47" s="3" t="s">
        <v>57</v>
      </c>
    </row>
    <row r="48" spans="2:7" x14ac:dyDescent="0.2">
      <c r="B48" t="s">
        <v>58</v>
      </c>
    </row>
    <row r="49" spans="2:7" x14ac:dyDescent="0.2">
      <c r="B49" t="s">
        <v>59</v>
      </c>
    </row>
    <row r="50" spans="2:7" ht="6" customHeight="1" x14ac:dyDescent="0.2"/>
    <row r="51" spans="2:7" x14ac:dyDescent="0.2">
      <c r="B51" t="s">
        <v>60</v>
      </c>
    </row>
    <row r="52" spans="2:7" x14ac:dyDescent="0.2">
      <c r="B52" t="s">
        <v>61</v>
      </c>
    </row>
    <row r="53" spans="2:7" ht="6" customHeight="1" x14ac:dyDescent="0.2"/>
    <row r="54" spans="2:7" x14ac:dyDescent="0.2">
      <c r="B54" t="s">
        <v>62</v>
      </c>
      <c r="E54" s="25" t="s">
        <v>38</v>
      </c>
      <c r="F54" s="29">
        <v>4</v>
      </c>
      <c r="G54" t="s">
        <v>63</v>
      </c>
    </row>
    <row r="55" spans="2:7" x14ac:dyDescent="0.2">
      <c r="B55" t="s">
        <v>64</v>
      </c>
      <c r="E55" s="25" t="s">
        <v>36</v>
      </c>
      <c r="F55" s="29">
        <v>50000</v>
      </c>
      <c r="G55" t="s">
        <v>65</v>
      </c>
    </row>
    <row r="56" spans="2:7" x14ac:dyDescent="0.2">
      <c r="B56" t="s">
        <v>66</v>
      </c>
      <c r="E56" s="25" t="s">
        <v>67</v>
      </c>
      <c r="F56" s="29">
        <v>0.1</v>
      </c>
    </row>
    <row r="57" spans="2:7" x14ac:dyDescent="0.2">
      <c r="B57" t="s">
        <v>68</v>
      </c>
      <c r="E57" s="25"/>
      <c r="F57" s="29"/>
    </row>
    <row r="58" spans="2:7" x14ac:dyDescent="0.2">
      <c r="B58" t="s">
        <v>69</v>
      </c>
      <c r="E58" s="25" t="s">
        <v>36</v>
      </c>
      <c r="F58" s="29">
        <v>50000</v>
      </c>
    </row>
    <row r="59" spans="2:7" x14ac:dyDescent="0.2">
      <c r="B59" s="3" t="s">
        <v>70</v>
      </c>
      <c r="F59" s="28">
        <f>PV(+F56,+F54,-F55)+F58</f>
        <v>208493.27231746473</v>
      </c>
      <c r="G59" t="s">
        <v>71</v>
      </c>
    </row>
    <row r="60" spans="2:7" ht="6" customHeight="1" x14ac:dyDescent="0.2"/>
    <row r="61" spans="2:7" s="3" customFormat="1" x14ac:dyDescent="0.2">
      <c r="B61" s="3" t="s">
        <v>72</v>
      </c>
    </row>
    <row r="62" spans="2:7" x14ac:dyDescent="0.2">
      <c r="B62" t="s">
        <v>73</v>
      </c>
    </row>
    <row r="63" spans="2:7" x14ac:dyDescent="0.2">
      <c r="B63" t="s">
        <v>74</v>
      </c>
    </row>
    <row r="64" spans="2:7" x14ac:dyDescent="0.2">
      <c r="B64" t="s">
        <v>75</v>
      </c>
    </row>
    <row r="65" spans="2:8" ht="6" customHeight="1" x14ac:dyDescent="0.2"/>
    <row r="66" spans="2:8" x14ac:dyDescent="0.2">
      <c r="B66" t="s">
        <v>76</v>
      </c>
      <c r="G66" s="26">
        <v>1000</v>
      </c>
      <c r="H66" t="s">
        <v>77</v>
      </c>
    </row>
    <row r="67" spans="2:8" x14ac:dyDescent="0.2">
      <c r="B67" t="s">
        <v>78</v>
      </c>
      <c r="G67" s="26">
        <v>50</v>
      </c>
    </row>
    <row r="68" spans="2:8" x14ac:dyDescent="0.2">
      <c r="B68" t="s">
        <v>79</v>
      </c>
      <c r="G68" s="26">
        <v>0.01</v>
      </c>
      <c r="H68" s="5" t="s">
        <v>207</v>
      </c>
    </row>
    <row r="69" spans="2:8" x14ac:dyDescent="0.2">
      <c r="B69" s="5" t="s">
        <v>42</v>
      </c>
    </row>
    <row r="70" spans="2:8" ht="6" customHeight="1" thickBot="1" x14ac:dyDescent="0.25"/>
    <row r="71" spans="2:8" s="3" customFormat="1" ht="14.25" thickTop="1" thickBot="1" x14ac:dyDescent="0.25">
      <c r="B71" s="3" t="s">
        <v>80</v>
      </c>
      <c r="G71" s="30">
        <f>G66*(1/(1+G68)^G67)</f>
        <v>608.03882468894926</v>
      </c>
    </row>
    <row r="72" spans="2:8" ht="6" customHeight="1" thickTop="1" x14ac:dyDescent="0.2"/>
    <row r="73" spans="2:8" s="3" customFormat="1" x14ac:dyDescent="0.2">
      <c r="B73" s="3" t="s">
        <v>81</v>
      </c>
    </row>
    <row r="74" spans="2:8" x14ac:dyDescent="0.2">
      <c r="B74" t="s">
        <v>82</v>
      </c>
    </row>
    <row r="75" spans="2:8" ht="6" customHeight="1" x14ac:dyDescent="0.2"/>
    <row r="76" spans="2:8" x14ac:dyDescent="0.2">
      <c r="B76" t="s">
        <v>83</v>
      </c>
      <c r="G76" s="26">
        <v>5985.02</v>
      </c>
    </row>
    <row r="77" spans="2:8" x14ac:dyDescent="0.2">
      <c r="B77" t="s">
        <v>84</v>
      </c>
      <c r="G77" s="26">
        <v>48</v>
      </c>
    </row>
    <row r="78" spans="2:8" x14ac:dyDescent="0.2">
      <c r="B78" t="s">
        <v>79</v>
      </c>
      <c r="G78" s="26">
        <f>0.049/12</f>
        <v>4.0833333333333338E-3</v>
      </c>
    </row>
    <row r="79" spans="2:8" x14ac:dyDescent="0.2">
      <c r="B79" s="5" t="s">
        <v>42</v>
      </c>
    </row>
    <row r="80" spans="2:8" ht="6" customHeight="1" thickBot="1" x14ac:dyDescent="0.25"/>
    <row r="81" spans="2:7" s="3" customFormat="1" ht="14.25" thickTop="1" thickBot="1" x14ac:dyDescent="0.25">
      <c r="B81" s="3" t="s">
        <v>85</v>
      </c>
      <c r="G81" s="30">
        <f>G76*(1/(1+G78)^G77)</f>
        <v>4921.7234375009421</v>
      </c>
    </row>
    <row r="82" spans="2:7" ht="13.5" thickTop="1" x14ac:dyDescent="0.2"/>
  </sheetData>
  <mergeCells count="3">
    <mergeCell ref="A1:K1"/>
    <mergeCell ref="A3:K3"/>
    <mergeCell ref="A2:K2"/>
  </mergeCells>
  <pageMargins left="0.2" right="0.2"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workbookViewId="0">
      <selection activeCell="K4" sqref="K4"/>
    </sheetView>
  </sheetViews>
  <sheetFormatPr defaultRowHeight="12.75" x14ac:dyDescent="0.2"/>
  <sheetData>
    <row r="1" spans="1:11" x14ac:dyDescent="0.2">
      <c r="A1" s="113" t="s">
        <v>170</v>
      </c>
    </row>
    <row r="2" spans="1:11" ht="91.5" customHeight="1" x14ac:dyDescent="0.2">
      <c r="A2" s="145" t="s">
        <v>141</v>
      </c>
      <c r="B2" s="142"/>
      <c r="C2" s="142"/>
      <c r="D2" s="142"/>
      <c r="E2" s="142"/>
      <c r="F2" s="142"/>
      <c r="G2" s="142"/>
      <c r="H2" s="142"/>
      <c r="I2" s="142"/>
      <c r="J2" s="142"/>
    </row>
    <row r="3" spans="1:11" x14ac:dyDescent="0.2">
      <c r="A3" s="72"/>
      <c r="B3" s="72"/>
      <c r="C3" s="72"/>
      <c r="D3" s="72"/>
      <c r="E3" s="72"/>
    </row>
    <row r="4" spans="1:11" x14ac:dyDescent="0.2">
      <c r="A4" s="70">
        <v>1974</v>
      </c>
      <c r="B4" s="70">
        <v>4.6006999999999998</v>
      </c>
      <c r="C4" s="69"/>
      <c r="D4" s="70">
        <v>1988</v>
      </c>
      <c r="E4" s="70">
        <v>7.6957000000000004</v>
      </c>
      <c r="F4" s="105"/>
      <c r="G4" s="70">
        <v>2002</v>
      </c>
      <c r="H4" s="134">
        <v>4.9409999999999998</v>
      </c>
      <c r="I4" s="105"/>
      <c r="J4" s="70">
        <v>2016</v>
      </c>
      <c r="K4" s="137">
        <v>3.6539999999999999</v>
      </c>
    </row>
    <row r="5" spans="1:11" x14ac:dyDescent="0.2">
      <c r="A5" s="69"/>
      <c r="B5" s="69"/>
      <c r="C5" s="69"/>
      <c r="F5" s="105"/>
      <c r="G5" s="72"/>
      <c r="H5" s="135"/>
      <c r="I5" s="105"/>
      <c r="J5" s="105"/>
      <c r="K5" s="140"/>
    </row>
    <row r="6" spans="1:11" x14ac:dyDescent="0.2">
      <c r="A6" s="70">
        <v>1975</v>
      </c>
      <c r="B6" s="70">
        <v>5.8636999999999997</v>
      </c>
      <c r="C6" s="69"/>
      <c r="D6" s="70">
        <v>1989</v>
      </c>
      <c r="E6" s="70">
        <v>7.2271000000000001</v>
      </c>
      <c r="F6" s="105"/>
      <c r="G6" s="70">
        <v>2003</v>
      </c>
      <c r="H6" s="134">
        <v>4.2830000000000004</v>
      </c>
      <c r="I6" s="105"/>
      <c r="J6" s="105"/>
    </row>
    <row r="7" spans="1:11" x14ac:dyDescent="0.2">
      <c r="A7" s="72"/>
      <c r="B7" s="72"/>
      <c r="C7" s="72"/>
      <c r="D7" s="72"/>
      <c r="E7" s="72"/>
      <c r="F7" s="105"/>
      <c r="G7" s="72"/>
      <c r="H7" s="135"/>
      <c r="I7" s="105"/>
      <c r="J7" s="105"/>
    </row>
    <row r="8" spans="1:11" x14ac:dyDescent="0.2">
      <c r="A8" s="70">
        <v>1976</v>
      </c>
      <c r="B8" s="70">
        <v>5.1935000000000002</v>
      </c>
      <c r="C8" s="69"/>
      <c r="D8" s="70">
        <v>1990</v>
      </c>
      <c r="E8" s="70">
        <v>6.8597000000000001</v>
      </c>
      <c r="F8" s="105"/>
      <c r="G8" s="70">
        <v>2004</v>
      </c>
      <c r="H8" s="134">
        <v>4.2939999999999996</v>
      </c>
      <c r="I8" s="105"/>
      <c r="J8" s="105"/>
    </row>
    <row r="9" spans="1:11" x14ac:dyDescent="0.2">
      <c r="A9" s="72"/>
      <c r="B9" s="72"/>
      <c r="C9" s="72"/>
      <c r="D9" s="72"/>
      <c r="E9" s="72"/>
      <c r="F9" s="105"/>
      <c r="G9" s="72"/>
      <c r="H9" s="135"/>
      <c r="I9" s="105"/>
      <c r="J9" s="105"/>
    </row>
    <row r="10" spans="1:11" x14ac:dyDescent="0.2">
      <c r="A10" s="70">
        <v>1977</v>
      </c>
      <c r="B10" s="70">
        <v>4.6555999999999997</v>
      </c>
      <c r="C10" s="69"/>
      <c r="D10" s="70">
        <v>1991</v>
      </c>
      <c r="E10" s="70">
        <v>6.5858999999999996</v>
      </c>
      <c r="F10" s="105"/>
      <c r="G10" s="70">
        <v>2005</v>
      </c>
      <c r="H10" s="134">
        <v>4.3</v>
      </c>
      <c r="I10" s="105"/>
      <c r="J10" s="105"/>
    </row>
    <row r="11" spans="1:11" x14ac:dyDescent="0.2">
      <c r="A11" s="72"/>
      <c r="B11" s="72"/>
      <c r="C11" s="72"/>
      <c r="D11" s="72"/>
      <c r="E11" s="72"/>
      <c r="F11" s="105"/>
      <c r="G11" s="72"/>
      <c r="H11" s="135"/>
      <c r="I11" s="105"/>
      <c r="J11" s="105"/>
    </row>
    <row r="12" spans="1:11" x14ac:dyDescent="0.2">
      <c r="A12" s="70">
        <v>1978</v>
      </c>
      <c r="B12" s="70">
        <v>5.0236000000000001</v>
      </c>
      <c r="C12" s="69"/>
      <c r="D12" s="70">
        <v>1992</v>
      </c>
      <c r="E12" s="70">
        <v>6.3273999999999999</v>
      </c>
      <c r="F12" s="105"/>
      <c r="G12" s="70">
        <v>2006</v>
      </c>
      <c r="H12" s="134">
        <v>4.4400000000000004</v>
      </c>
      <c r="I12" s="105"/>
      <c r="J12" s="105"/>
    </row>
    <row r="13" spans="1:11" x14ac:dyDescent="0.2">
      <c r="A13" s="72"/>
      <c r="B13" s="72"/>
      <c r="C13" s="72"/>
      <c r="D13" s="72"/>
      <c r="E13" s="72"/>
      <c r="F13" s="105"/>
      <c r="G13" s="72"/>
      <c r="H13" s="135"/>
      <c r="I13" s="105"/>
      <c r="J13" s="105"/>
    </row>
    <row r="14" spans="1:11" x14ac:dyDescent="0.2">
      <c r="A14" s="70">
        <v>1979</v>
      </c>
      <c r="B14" s="70">
        <v>5.6336000000000004</v>
      </c>
      <c r="C14" s="69"/>
      <c r="D14" s="71">
        <v>1993</v>
      </c>
      <c r="E14" s="71">
        <v>5.6280000000000001</v>
      </c>
      <c r="F14" s="105"/>
      <c r="G14" s="70">
        <v>2007</v>
      </c>
      <c r="H14" s="134">
        <v>4.4989999999999997</v>
      </c>
      <c r="I14" s="105"/>
      <c r="J14" s="105"/>
    </row>
    <row r="15" spans="1:11" x14ac:dyDescent="0.2">
      <c r="A15" s="72"/>
      <c r="B15" s="72"/>
      <c r="C15" s="72"/>
      <c r="F15" s="105"/>
      <c r="G15" s="72"/>
      <c r="H15" s="135"/>
      <c r="I15" s="105"/>
      <c r="J15" s="105"/>
    </row>
    <row r="16" spans="1:11" x14ac:dyDescent="0.2">
      <c r="A16" s="70">
        <v>1980</v>
      </c>
      <c r="B16" s="70">
        <v>6.1308999999999996</v>
      </c>
      <c r="C16" s="69"/>
      <c r="D16" s="70">
        <v>1994</v>
      </c>
      <c r="E16" s="70">
        <v>5.18</v>
      </c>
      <c r="F16" s="105"/>
      <c r="G16" s="70">
        <v>2008</v>
      </c>
      <c r="H16" s="134">
        <v>4.423</v>
      </c>
      <c r="I16" s="105"/>
      <c r="J16" s="105"/>
    </row>
    <row r="17" spans="1:10" x14ac:dyDescent="0.2">
      <c r="A17" s="72"/>
      <c r="B17" s="72"/>
      <c r="C17" s="72"/>
      <c r="D17" s="69"/>
      <c r="E17" s="69"/>
      <c r="F17" s="105"/>
      <c r="G17" s="105"/>
      <c r="H17" s="136"/>
      <c r="I17" s="105"/>
      <c r="J17" s="105"/>
    </row>
    <row r="18" spans="1:10" x14ac:dyDescent="0.2">
      <c r="A18" s="70">
        <v>1981</v>
      </c>
      <c r="B18" s="70">
        <v>9.8080999999999996</v>
      </c>
      <c r="C18" s="69"/>
      <c r="D18" s="70">
        <v>1995</v>
      </c>
      <c r="E18" s="70">
        <v>5.0599999999999996</v>
      </c>
      <c r="F18" s="105"/>
      <c r="G18" s="70">
        <v>2009</v>
      </c>
      <c r="H18" s="134">
        <v>4.4435000000000002</v>
      </c>
      <c r="I18" s="105"/>
      <c r="J18" s="105"/>
    </row>
    <row r="19" spans="1:10" x14ac:dyDescent="0.2">
      <c r="A19" s="72"/>
      <c r="B19" s="72"/>
      <c r="C19" s="72"/>
      <c r="D19" s="72"/>
      <c r="E19" s="72"/>
      <c r="F19" s="105"/>
      <c r="G19" s="72"/>
      <c r="H19" s="135"/>
      <c r="I19" s="105"/>
      <c r="J19" s="105"/>
    </row>
    <row r="20" spans="1:10" x14ac:dyDescent="0.2">
      <c r="A20" s="70">
        <v>1982</v>
      </c>
      <c r="B20" s="70">
        <v>9.9445999999999994</v>
      </c>
      <c r="C20" s="69"/>
      <c r="D20" s="70">
        <v>1996</v>
      </c>
      <c r="E20" s="70">
        <v>6.0083000000000002</v>
      </c>
      <c r="F20" s="105"/>
      <c r="G20" s="70">
        <v>2010</v>
      </c>
      <c r="H20" s="134">
        <v>3.4169999999999998</v>
      </c>
      <c r="I20" s="105"/>
      <c r="J20" s="105"/>
    </row>
    <row r="21" spans="1:10" x14ac:dyDescent="0.2">
      <c r="A21" s="72"/>
      <c r="B21" s="72"/>
      <c r="C21" s="72"/>
      <c r="D21" s="72"/>
      <c r="E21" s="72"/>
      <c r="F21" s="105"/>
      <c r="G21" s="72"/>
      <c r="H21" s="135"/>
      <c r="I21" s="105"/>
      <c r="J21" s="105"/>
    </row>
    <row r="22" spans="1:10" x14ac:dyDescent="0.2">
      <c r="A22" s="70">
        <v>1983</v>
      </c>
      <c r="B22" s="70">
        <v>8.3945000000000007</v>
      </c>
      <c r="C22" s="69"/>
      <c r="D22" s="70">
        <v>1997</v>
      </c>
      <c r="E22" s="70">
        <v>5.59</v>
      </c>
      <c r="F22" s="105"/>
      <c r="G22" s="70">
        <v>2011</v>
      </c>
      <c r="H22" s="134">
        <v>3.6429999999999998</v>
      </c>
      <c r="I22" s="105"/>
      <c r="J22" s="105"/>
    </row>
    <row r="23" spans="1:10" x14ac:dyDescent="0.2">
      <c r="A23" s="72"/>
      <c r="B23" s="72"/>
      <c r="C23" s="72"/>
      <c r="D23" s="72"/>
      <c r="E23" s="72"/>
      <c r="F23" s="105"/>
      <c r="G23" s="72"/>
      <c r="H23" s="135"/>
      <c r="I23" s="105"/>
      <c r="J23" s="105"/>
    </row>
    <row r="24" spans="1:10" x14ac:dyDescent="0.2">
      <c r="A24" s="70">
        <v>1984</v>
      </c>
      <c r="B24" s="70">
        <v>9.0473999999999997</v>
      </c>
      <c r="C24" s="69"/>
      <c r="D24" s="70">
        <v>1998</v>
      </c>
      <c r="E24" s="70">
        <v>4.6449999999999996</v>
      </c>
      <c r="F24" s="105"/>
      <c r="G24" s="70">
        <v>2012</v>
      </c>
      <c r="H24" s="134">
        <v>3.859</v>
      </c>
      <c r="I24" s="105"/>
      <c r="J24" s="105"/>
    </row>
    <row r="25" spans="1:10" x14ac:dyDescent="0.2">
      <c r="A25" s="72"/>
      <c r="B25" s="72"/>
      <c r="C25" s="72"/>
      <c r="F25" s="105"/>
      <c r="G25" s="72"/>
      <c r="H25" s="135"/>
      <c r="I25" s="105"/>
      <c r="J25" s="105"/>
    </row>
    <row r="26" spans="1:10" x14ac:dyDescent="0.2">
      <c r="A26" s="70">
        <v>1985</v>
      </c>
      <c r="B26" s="70">
        <v>9.1067999999999998</v>
      </c>
      <c r="C26" s="69"/>
      <c r="D26" s="70">
        <v>1999</v>
      </c>
      <c r="E26" s="70">
        <v>4.6390000000000002</v>
      </c>
      <c r="F26" s="105"/>
      <c r="G26" s="70">
        <v>2013</v>
      </c>
      <c r="H26" s="137">
        <v>3.448</v>
      </c>
      <c r="I26" s="105"/>
      <c r="J26" s="105"/>
    </row>
    <row r="27" spans="1:10" x14ac:dyDescent="0.2">
      <c r="A27" s="72"/>
      <c r="B27" s="72"/>
      <c r="C27" s="72"/>
      <c r="D27" s="72"/>
      <c r="E27" s="72"/>
      <c r="F27" s="105"/>
      <c r="H27" s="138"/>
      <c r="I27" s="105"/>
      <c r="J27" s="105"/>
    </row>
    <row r="28" spans="1:10" x14ac:dyDescent="0.2">
      <c r="A28" s="70">
        <v>1986</v>
      </c>
      <c r="B28" s="70">
        <v>7.4531000000000001</v>
      </c>
      <c r="C28" s="69"/>
      <c r="D28" s="70">
        <v>2000</v>
      </c>
      <c r="E28" s="70">
        <v>5.6529999999999996</v>
      </c>
      <c r="F28" s="105"/>
      <c r="G28" s="70">
        <v>2014</v>
      </c>
      <c r="H28" s="134">
        <v>3.8069999999999999</v>
      </c>
      <c r="I28" s="105"/>
      <c r="J28" s="105"/>
    </row>
    <row r="29" spans="1:10" x14ac:dyDescent="0.2">
      <c r="A29" s="72"/>
      <c r="B29" s="72"/>
      <c r="C29" s="72"/>
      <c r="D29" s="72"/>
      <c r="E29" s="72"/>
      <c r="F29" s="105"/>
      <c r="H29" s="138"/>
      <c r="I29" s="105"/>
      <c r="J29" s="105"/>
    </row>
    <row r="30" spans="1:10" x14ac:dyDescent="0.2">
      <c r="A30" s="70">
        <v>1987</v>
      </c>
      <c r="B30" s="70">
        <v>7.4531000000000001</v>
      </c>
      <c r="C30" s="69"/>
      <c r="D30" s="70">
        <v>2001</v>
      </c>
      <c r="E30" s="70">
        <v>5.5510000000000002</v>
      </c>
      <c r="F30" s="105"/>
      <c r="G30" s="70">
        <v>2015</v>
      </c>
      <c r="H30" s="134">
        <v>3.42</v>
      </c>
      <c r="I30" s="105"/>
      <c r="J30" s="105"/>
    </row>
  </sheetData>
  <mergeCells count="1">
    <mergeCell ref="A2:J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0"/>
  <sheetViews>
    <sheetView workbookViewId="0"/>
  </sheetViews>
  <sheetFormatPr defaultColWidth="12.5703125" defaultRowHeight="12.75" x14ac:dyDescent="0.2"/>
  <cols>
    <col min="1" max="1" width="2.28515625" style="60" customWidth="1"/>
    <col min="2" max="2" width="7.28515625" bestFit="1" customWidth="1"/>
    <col min="3" max="3" width="8.28515625" bestFit="1" customWidth="1"/>
    <col min="4" max="4" width="11.5703125" bestFit="1" customWidth="1"/>
    <col min="5" max="5" width="15.28515625" bestFit="1" customWidth="1"/>
    <col min="6" max="6" width="14.42578125" customWidth="1"/>
    <col min="7" max="7" width="16.42578125" customWidth="1"/>
    <col min="8" max="8" width="16.42578125" bestFit="1" customWidth="1"/>
    <col min="9" max="9" width="16.42578125" customWidth="1"/>
  </cols>
  <sheetData>
    <row r="2" spans="2:8" x14ac:dyDescent="0.2">
      <c r="B2" s="31" t="s">
        <v>86</v>
      </c>
    </row>
    <row r="5" spans="2:8" ht="15.75" x14ac:dyDescent="0.25">
      <c r="B5" s="32" t="s">
        <v>87</v>
      </c>
      <c r="D5" s="33"/>
      <c r="G5" s="34">
        <v>0</v>
      </c>
      <c r="H5" s="31" t="s">
        <v>88</v>
      </c>
    </row>
    <row r="6" spans="2:8" ht="15.75" x14ac:dyDescent="0.25">
      <c r="B6" s="33"/>
      <c r="D6" s="33"/>
      <c r="G6" s="33"/>
    </row>
    <row r="7" spans="2:8" ht="15.75" x14ac:dyDescent="0.25">
      <c r="B7" s="32" t="s">
        <v>89</v>
      </c>
      <c r="D7" s="33"/>
      <c r="G7" s="35"/>
    </row>
    <row r="9" spans="2:8" ht="15.75" x14ac:dyDescent="0.25">
      <c r="B9" s="31" t="s">
        <v>90</v>
      </c>
      <c r="E9" s="118"/>
      <c r="F9" s="60"/>
    </row>
    <row r="10" spans="2:8" x14ac:dyDescent="0.2">
      <c r="D10" s="36"/>
    </row>
    <row r="11" spans="2:8" x14ac:dyDescent="0.2">
      <c r="B11" s="37"/>
      <c r="C11" s="37"/>
      <c r="D11" s="37"/>
      <c r="E11" s="121"/>
      <c r="F11" s="38" t="s">
        <v>91</v>
      </c>
      <c r="G11" s="38" t="s">
        <v>91</v>
      </c>
      <c r="H11" s="38" t="s">
        <v>92</v>
      </c>
    </row>
    <row r="12" spans="2:8" ht="15.75" x14ac:dyDescent="0.25">
      <c r="B12" s="43"/>
      <c r="C12" s="39" t="s">
        <v>93</v>
      </c>
      <c r="D12" s="39" t="s">
        <v>94</v>
      </c>
      <c r="E12" s="120" t="s">
        <v>95</v>
      </c>
      <c r="F12" s="39" t="s">
        <v>96</v>
      </c>
      <c r="G12" s="39" t="s">
        <v>97</v>
      </c>
      <c r="H12" s="39" t="s">
        <v>98</v>
      </c>
    </row>
    <row r="13" spans="2:8" ht="15.75" x14ac:dyDescent="0.25">
      <c r="B13" s="40" t="s">
        <v>93</v>
      </c>
      <c r="C13" s="40" t="s">
        <v>99</v>
      </c>
      <c r="D13" s="40" t="s">
        <v>100</v>
      </c>
      <c r="E13" s="41" t="s">
        <v>101</v>
      </c>
      <c r="F13" s="40" t="s">
        <v>102</v>
      </c>
      <c r="G13" s="40" t="s">
        <v>103</v>
      </c>
      <c r="H13" s="40" t="s">
        <v>5</v>
      </c>
    </row>
    <row r="14" spans="2:8" ht="15.75" x14ac:dyDescent="0.25">
      <c r="B14" s="42">
        <v>1</v>
      </c>
      <c r="C14" s="43">
        <f t="shared" ref="C14:C45" si="0">$G$7</f>
        <v>0</v>
      </c>
      <c r="D14" s="44" t="e">
        <f t="shared" ref="D14:D45" si="1">$G$5/C14</f>
        <v>#DIV/0!</v>
      </c>
      <c r="E14" s="45"/>
      <c r="F14" s="46" t="e">
        <f t="shared" ref="F14:F74" si="2">1/(1+D14)^B14</f>
        <v>#DIV/0!</v>
      </c>
      <c r="G14" s="43" t="e">
        <f t="shared" ref="G14:G74" si="3">E14*F14</f>
        <v>#DIV/0!</v>
      </c>
      <c r="H14" s="43" t="e">
        <f t="shared" ref="H14:H74" si="4">E14-G14</f>
        <v>#DIV/0!</v>
      </c>
    </row>
    <row r="15" spans="2:8" ht="15.75" x14ac:dyDescent="0.25">
      <c r="B15" s="42">
        <f t="shared" ref="B15:B78" si="5">B14+1</f>
        <v>2</v>
      </c>
      <c r="C15" s="43">
        <f t="shared" si="0"/>
        <v>0</v>
      </c>
      <c r="D15" s="44" t="e">
        <f t="shared" si="1"/>
        <v>#DIV/0!</v>
      </c>
      <c r="E15" s="45"/>
      <c r="F15" s="46" t="e">
        <f t="shared" si="2"/>
        <v>#DIV/0!</v>
      </c>
      <c r="G15" s="43" t="e">
        <f t="shared" si="3"/>
        <v>#DIV/0!</v>
      </c>
      <c r="H15" s="43" t="e">
        <f t="shared" si="4"/>
        <v>#DIV/0!</v>
      </c>
    </row>
    <row r="16" spans="2:8" ht="15.75" x14ac:dyDescent="0.25">
      <c r="B16" s="42">
        <f t="shared" si="5"/>
        <v>3</v>
      </c>
      <c r="C16" s="43">
        <f t="shared" si="0"/>
        <v>0</v>
      </c>
      <c r="D16" s="44" t="e">
        <f t="shared" si="1"/>
        <v>#DIV/0!</v>
      </c>
      <c r="E16" s="45"/>
      <c r="F16" s="46" t="e">
        <f t="shared" si="2"/>
        <v>#DIV/0!</v>
      </c>
      <c r="G16" s="43" t="e">
        <f t="shared" si="3"/>
        <v>#DIV/0!</v>
      </c>
      <c r="H16" s="43" t="e">
        <f t="shared" si="4"/>
        <v>#DIV/0!</v>
      </c>
    </row>
    <row r="17" spans="2:8" ht="15.75" x14ac:dyDescent="0.25">
      <c r="B17" s="42">
        <f t="shared" si="5"/>
        <v>4</v>
      </c>
      <c r="C17" s="43">
        <f t="shared" si="0"/>
        <v>0</v>
      </c>
      <c r="D17" s="44" t="e">
        <f t="shared" si="1"/>
        <v>#DIV/0!</v>
      </c>
      <c r="E17" s="45"/>
      <c r="F17" s="46" t="e">
        <f t="shared" si="2"/>
        <v>#DIV/0!</v>
      </c>
      <c r="G17" s="43" t="e">
        <f t="shared" si="3"/>
        <v>#DIV/0!</v>
      </c>
      <c r="H17" s="43" t="e">
        <f t="shared" si="4"/>
        <v>#DIV/0!</v>
      </c>
    </row>
    <row r="18" spans="2:8" ht="15.75" x14ac:dyDescent="0.25">
      <c r="B18" s="42">
        <f t="shared" si="5"/>
        <v>5</v>
      </c>
      <c r="C18" s="43">
        <f t="shared" si="0"/>
        <v>0</v>
      </c>
      <c r="D18" s="44" t="e">
        <f t="shared" si="1"/>
        <v>#DIV/0!</v>
      </c>
      <c r="E18" s="45"/>
      <c r="F18" s="46" t="e">
        <f t="shared" si="2"/>
        <v>#DIV/0!</v>
      </c>
      <c r="G18" s="43" t="e">
        <f t="shared" si="3"/>
        <v>#DIV/0!</v>
      </c>
      <c r="H18" s="43" t="e">
        <f t="shared" si="4"/>
        <v>#DIV/0!</v>
      </c>
    </row>
    <row r="19" spans="2:8" ht="15.75" x14ac:dyDescent="0.25">
      <c r="B19" s="42">
        <f t="shared" si="5"/>
        <v>6</v>
      </c>
      <c r="C19" s="43">
        <f t="shared" si="0"/>
        <v>0</v>
      </c>
      <c r="D19" s="44" t="e">
        <f t="shared" si="1"/>
        <v>#DIV/0!</v>
      </c>
      <c r="E19" s="45"/>
      <c r="F19" s="46" t="e">
        <f t="shared" si="2"/>
        <v>#DIV/0!</v>
      </c>
      <c r="G19" s="43" t="e">
        <f t="shared" si="3"/>
        <v>#DIV/0!</v>
      </c>
      <c r="H19" s="43" t="e">
        <f t="shared" si="4"/>
        <v>#DIV/0!</v>
      </c>
    </row>
    <row r="20" spans="2:8" ht="15.75" x14ac:dyDescent="0.25">
      <c r="B20" s="42">
        <f t="shared" si="5"/>
        <v>7</v>
      </c>
      <c r="C20" s="43">
        <f t="shared" si="0"/>
        <v>0</v>
      </c>
      <c r="D20" s="44" t="e">
        <f t="shared" si="1"/>
        <v>#DIV/0!</v>
      </c>
      <c r="E20" s="45"/>
      <c r="F20" s="46" t="e">
        <f t="shared" si="2"/>
        <v>#DIV/0!</v>
      </c>
      <c r="G20" s="43" t="e">
        <f t="shared" si="3"/>
        <v>#DIV/0!</v>
      </c>
      <c r="H20" s="43" t="e">
        <f t="shared" si="4"/>
        <v>#DIV/0!</v>
      </c>
    </row>
    <row r="21" spans="2:8" ht="15.75" x14ac:dyDescent="0.25">
      <c r="B21" s="42">
        <f t="shared" si="5"/>
        <v>8</v>
      </c>
      <c r="C21" s="43">
        <f t="shared" si="0"/>
        <v>0</v>
      </c>
      <c r="D21" s="44" t="e">
        <f t="shared" si="1"/>
        <v>#DIV/0!</v>
      </c>
      <c r="E21" s="45"/>
      <c r="F21" s="46" t="e">
        <f t="shared" si="2"/>
        <v>#DIV/0!</v>
      </c>
      <c r="G21" s="43" t="e">
        <f t="shared" si="3"/>
        <v>#DIV/0!</v>
      </c>
      <c r="H21" s="43" t="e">
        <f t="shared" si="4"/>
        <v>#DIV/0!</v>
      </c>
    </row>
    <row r="22" spans="2:8" ht="15.75" x14ac:dyDescent="0.25">
      <c r="B22" s="42">
        <f t="shared" si="5"/>
        <v>9</v>
      </c>
      <c r="C22" s="43">
        <f t="shared" si="0"/>
        <v>0</v>
      </c>
      <c r="D22" s="44" t="e">
        <f t="shared" si="1"/>
        <v>#DIV/0!</v>
      </c>
      <c r="E22" s="45"/>
      <c r="F22" s="46" t="e">
        <f t="shared" si="2"/>
        <v>#DIV/0!</v>
      </c>
      <c r="G22" s="43" t="e">
        <f t="shared" si="3"/>
        <v>#DIV/0!</v>
      </c>
      <c r="H22" s="43" t="e">
        <f t="shared" si="4"/>
        <v>#DIV/0!</v>
      </c>
    </row>
    <row r="23" spans="2:8" ht="15.75" x14ac:dyDescent="0.25">
      <c r="B23" s="42">
        <f t="shared" si="5"/>
        <v>10</v>
      </c>
      <c r="C23" s="43">
        <f t="shared" si="0"/>
        <v>0</v>
      </c>
      <c r="D23" s="44" t="e">
        <f t="shared" si="1"/>
        <v>#DIV/0!</v>
      </c>
      <c r="E23" s="45"/>
      <c r="F23" s="46" t="e">
        <f t="shared" si="2"/>
        <v>#DIV/0!</v>
      </c>
      <c r="G23" s="43" t="e">
        <f t="shared" si="3"/>
        <v>#DIV/0!</v>
      </c>
      <c r="H23" s="43" t="e">
        <f t="shared" si="4"/>
        <v>#DIV/0!</v>
      </c>
    </row>
    <row r="24" spans="2:8" ht="15.75" x14ac:dyDescent="0.25">
      <c r="B24" s="42">
        <f t="shared" si="5"/>
        <v>11</v>
      </c>
      <c r="C24" s="43">
        <f t="shared" si="0"/>
        <v>0</v>
      </c>
      <c r="D24" s="44" t="e">
        <f t="shared" si="1"/>
        <v>#DIV/0!</v>
      </c>
      <c r="E24" s="45"/>
      <c r="F24" s="46" t="e">
        <f t="shared" si="2"/>
        <v>#DIV/0!</v>
      </c>
      <c r="G24" s="43" t="e">
        <f t="shared" si="3"/>
        <v>#DIV/0!</v>
      </c>
      <c r="H24" s="43" t="e">
        <f t="shared" si="4"/>
        <v>#DIV/0!</v>
      </c>
    </row>
    <row r="25" spans="2:8" ht="15.75" x14ac:dyDescent="0.25">
      <c r="B25" s="47">
        <f t="shared" si="5"/>
        <v>12</v>
      </c>
      <c r="C25" s="43">
        <f t="shared" si="0"/>
        <v>0</v>
      </c>
      <c r="D25" s="44" t="e">
        <f t="shared" si="1"/>
        <v>#DIV/0!</v>
      </c>
      <c r="E25" s="45"/>
      <c r="F25" s="46" t="e">
        <f t="shared" si="2"/>
        <v>#DIV/0!</v>
      </c>
      <c r="G25" s="43" t="e">
        <f t="shared" si="3"/>
        <v>#DIV/0!</v>
      </c>
      <c r="H25" s="43" t="e">
        <f t="shared" si="4"/>
        <v>#DIV/0!</v>
      </c>
    </row>
    <row r="26" spans="2:8" ht="15.75" x14ac:dyDescent="0.25">
      <c r="B26" s="42">
        <f t="shared" si="5"/>
        <v>13</v>
      </c>
      <c r="C26" s="43">
        <f t="shared" si="0"/>
        <v>0</v>
      </c>
      <c r="D26" s="44" t="e">
        <f t="shared" si="1"/>
        <v>#DIV/0!</v>
      </c>
      <c r="E26" s="45"/>
      <c r="F26" s="46" t="e">
        <f t="shared" si="2"/>
        <v>#DIV/0!</v>
      </c>
      <c r="G26" s="43" t="e">
        <f t="shared" si="3"/>
        <v>#DIV/0!</v>
      </c>
      <c r="H26" s="43" t="e">
        <f t="shared" si="4"/>
        <v>#DIV/0!</v>
      </c>
    </row>
    <row r="27" spans="2:8" ht="15.75" x14ac:dyDescent="0.25">
      <c r="B27" s="42">
        <f t="shared" si="5"/>
        <v>14</v>
      </c>
      <c r="C27" s="43">
        <f t="shared" si="0"/>
        <v>0</v>
      </c>
      <c r="D27" s="44" t="e">
        <f t="shared" si="1"/>
        <v>#DIV/0!</v>
      </c>
      <c r="E27" s="45"/>
      <c r="F27" s="46" t="e">
        <f t="shared" si="2"/>
        <v>#DIV/0!</v>
      </c>
      <c r="G27" s="43" t="e">
        <f t="shared" si="3"/>
        <v>#DIV/0!</v>
      </c>
      <c r="H27" s="43" t="e">
        <f t="shared" si="4"/>
        <v>#DIV/0!</v>
      </c>
    </row>
    <row r="28" spans="2:8" ht="15.75" x14ac:dyDescent="0.25">
      <c r="B28" s="42">
        <f t="shared" si="5"/>
        <v>15</v>
      </c>
      <c r="C28" s="43">
        <f t="shared" si="0"/>
        <v>0</v>
      </c>
      <c r="D28" s="44" t="e">
        <f t="shared" si="1"/>
        <v>#DIV/0!</v>
      </c>
      <c r="E28" s="45"/>
      <c r="F28" s="46" t="e">
        <f t="shared" si="2"/>
        <v>#DIV/0!</v>
      </c>
      <c r="G28" s="43" t="e">
        <f t="shared" si="3"/>
        <v>#DIV/0!</v>
      </c>
      <c r="H28" s="43" t="e">
        <f t="shared" si="4"/>
        <v>#DIV/0!</v>
      </c>
    </row>
    <row r="29" spans="2:8" ht="15.75" x14ac:dyDescent="0.25">
      <c r="B29" s="42">
        <f t="shared" si="5"/>
        <v>16</v>
      </c>
      <c r="C29" s="43">
        <f t="shared" si="0"/>
        <v>0</v>
      </c>
      <c r="D29" s="44" t="e">
        <f t="shared" si="1"/>
        <v>#DIV/0!</v>
      </c>
      <c r="E29" s="45"/>
      <c r="F29" s="46" t="e">
        <f t="shared" si="2"/>
        <v>#DIV/0!</v>
      </c>
      <c r="G29" s="43" t="e">
        <f t="shared" si="3"/>
        <v>#DIV/0!</v>
      </c>
      <c r="H29" s="43" t="e">
        <f t="shared" si="4"/>
        <v>#DIV/0!</v>
      </c>
    </row>
    <row r="30" spans="2:8" ht="15.75" x14ac:dyDescent="0.25">
      <c r="B30" s="42">
        <f t="shared" si="5"/>
        <v>17</v>
      </c>
      <c r="C30" s="43">
        <f t="shared" si="0"/>
        <v>0</v>
      </c>
      <c r="D30" s="44" t="e">
        <f t="shared" si="1"/>
        <v>#DIV/0!</v>
      </c>
      <c r="E30" s="45"/>
      <c r="F30" s="46" t="e">
        <f t="shared" si="2"/>
        <v>#DIV/0!</v>
      </c>
      <c r="G30" s="43" t="e">
        <f t="shared" si="3"/>
        <v>#DIV/0!</v>
      </c>
      <c r="H30" s="43" t="e">
        <f t="shared" si="4"/>
        <v>#DIV/0!</v>
      </c>
    </row>
    <row r="31" spans="2:8" ht="15.75" x14ac:dyDescent="0.25">
      <c r="B31" s="42">
        <f t="shared" si="5"/>
        <v>18</v>
      </c>
      <c r="C31" s="43">
        <f t="shared" si="0"/>
        <v>0</v>
      </c>
      <c r="D31" s="44" t="e">
        <f t="shared" si="1"/>
        <v>#DIV/0!</v>
      </c>
      <c r="E31" s="45"/>
      <c r="F31" s="46" t="e">
        <f t="shared" si="2"/>
        <v>#DIV/0!</v>
      </c>
      <c r="G31" s="43" t="e">
        <f t="shared" si="3"/>
        <v>#DIV/0!</v>
      </c>
      <c r="H31" s="43" t="e">
        <f t="shared" si="4"/>
        <v>#DIV/0!</v>
      </c>
    </row>
    <row r="32" spans="2:8" ht="15.75" x14ac:dyDescent="0.25">
      <c r="B32" s="42">
        <f t="shared" si="5"/>
        <v>19</v>
      </c>
      <c r="C32" s="43">
        <f t="shared" si="0"/>
        <v>0</v>
      </c>
      <c r="D32" s="44" t="e">
        <f t="shared" si="1"/>
        <v>#DIV/0!</v>
      </c>
      <c r="E32" s="45"/>
      <c r="F32" s="46" t="e">
        <f t="shared" si="2"/>
        <v>#DIV/0!</v>
      </c>
      <c r="G32" s="43" t="e">
        <f t="shared" si="3"/>
        <v>#DIV/0!</v>
      </c>
      <c r="H32" s="43" t="e">
        <f t="shared" si="4"/>
        <v>#DIV/0!</v>
      </c>
    </row>
    <row r="33" spans="2:8" ht="15.75" x14ac:dyDescent="0.25">
      <c r="B33" s="42">
        <f t="shared" si="5"/>
        <v>20</v>
      </c>
      <c r="C33" s="43">
        <f t="shared" si="0"/>
        <v>0</v>
      </c>
      <c r="D33" s="44" t="e">
        <f t="shared" si="1"/>
        <v>#DIV/0!</v>
      </c>
      <c r="E33" s="45"/>
      <c r="F33" s="46" t="e">
        <f t="shared" si="2"/>
        <v>#DIV/0!</v>
      </c>
      <c r="G33" s="43" t="e">
        <f t="shared" si="3"/>
        <v>#DIV/0!</v>
      </c>
      <c r="H33" s="43" t="e">
        <f t="shared" si="4"/>
        <v>#DIV/0!</v>
      </c>
    </row>
    <row r="34" spans="2:8" ht="15.75" x14ac:dyDescent="0.25">
      <c r="B34" s="42">
        <f t="shared" si="5"/>
        <v>21</v>
      </c>
      <c r="C34" s="43">
        <f t="shared" si="0"/>
        <v>0</v>
      </c>
      <c r="D34" s="44" t="e">
        <f t="shared" si="1"/>
        <v>#DIV/0!</v>
      </c>
      <c r="E34" s="45"/>
      <c r="F34" s="46" t="e">
        <f t="shared" si="2"/>
        <v>#DIV/0!</v>
      </c>
      <c r="G34" s="43" t="e">
        <f t="shared" si="3"/>
        <v>#DIV/0!</v>
      </c>
      <c r="H34" s="43" t="e">
        <f t="shared" si="4"/>
        <v>#DIV/0!</v>
      </c>
    </row>
    <row r="35" spans="2:8" ht="15.75" x14ac:dyDescent="0.25">
      <c r="B35" s="42">
        <f t="shared" si="5"/>
        <v>22</v>
      </c>
      <c r="C35" s="43">
        <f t="shared" si="0"/>
        <v>0</v>
      </c>
      <c r="D35" s="44" t="e">
        <f t="shared" si="1"/>
        <v>#DIV/0!</v>
      </c>
      <c r="E35" s="45"/>
      <c r="F35" s="46" t="e">
        <f t="shared" si="2"/>
        <v>#DIV/0!</v>
      </c>
      <c r="G35" s="43" t="e">
        <f t="shared" si="3"/>
        <v>#DIV/0!</v>
      </c>
      <c r="H35" s="43" t="e">
        <f t="shared" si="4"/>
        <v>#DIV/0!</v>
      </c>
    </row>
    <row r="36" spans="2:8" ht="15.75" x14ac:dyDescent="0.25">
      <c r="B36" s="42">
        <f t="shared" si="5"/>
        <v>23</v>
      </c>
      <c r="C36" s="43">
        <f t="shared" si="0"/>
        <v>0</v>
      </c>
      <c r="D36" s="44" t="e">
        <f t="shared" si="1"/>
        <v>#DIV/0!</v>
      </c>
      <c r="E36" s="45"/>
      <c r="F36" s="46" t="e">
        <f t="shared" si="2"/>
        <v>#DIV/0!</v>
      </c>
      <c r="G36" s="43" t="e">
        <f t="shared" si="3"/>
        <v>#DIV/0!</v>
      </c>
      <c r="H36" s="43" t="e">
        <f t="shared" si="4"/>
        <v>#DIV/0!</v>
      </c>
    </row>
    <row r="37" spans="2:8" ht="15.75" x14ac:dyDescent="0.25">
      <c r="B37" s="47">
        <f t="shared" si="5"/>
        <v>24</v>
      </c>
      <c r="C37" s="43">
        <f t="shared" si="0"/>
        <v>0</v>
      </c>
      <c r="D37" s="44" t="e">
        <f t="shared" si="1"/>
        <v>#DIV/0!</v>
      </c>
      <c r="E37" s="45"/>
      <c r="F37" s="46" t="e">
        <f t="shared" si="2"/>
        <v>#DIV/0!</v>
      </c>
      <c r="G37" s="43" t="e">
        <f t="shared" si="3"/>
        <v>#DIV/0!</v>
      </c>
      <c r="H37" s="43" t="e">
        <f t="shared" si="4"/>
        <v>#DIV/0!</v>
      </c>
    </row>
    <row r="38" spans="2:8" ht="15.75" x14ac:dyDescent="0.25">
      <c r="B38" s="42">
        <f t="shared" si="5"/>
        <v>25</v>
      </c>
      <c r="C38" s="43">
        <f t="shared" si="0"/>
        <v>0</v>
      </c>
      <c r="D38" s="44" t="e">
        <f t="shared" si="1"/>
        <v>#DIV/0!</v>
      </c>
      <c r="E38" s="45"/>
      <c r="F38" s="46" t="e">
        <f t="shared" si="2"/>
        <v>#DIV/0!</v>
      </c>
      <c r="G38" s="43" t="e">
        <f t="shared" si="3"/>
        <v>#DIV/0!</v>
      </c>
      <c r="H38" s="43" t="e">
        <f t="shared" si="4"/>
        <v>#DIV/0!</v>
      </c>
    </row>
    <row r="39" spans="2:8" ht="15.75" x14ac:dyDescent="0.25">
      <c r="B39" s="42">
        <f t="shared" si="5"/>
        <v>26</v>
      </c>
      <c r="C39" s="43">
        <f t="shared" si="0"/>
        <v>0</v>
      </c>
      <c r="D39" s="44" t="e">
        <f t="shared" si="1"/>
        <v>#DIV/0!</v>
      </c>
      <c r="E39" s="45"/>
      <c r="F39" s="46" t="e">
        <f t="shared" si="2"/>
        <v>#DIV/0!</v>
      </c>
      <c r="G39" s="43" t="e">
        <f t="shared" si="3"/>
        <v>#DIV/0!</v>
      </c>
      <c r="H39" s="43" t="e">
        <f t="shared" si="4"/>
        <v>#DIV/0!</v>
      </c>
    </row>
    <row r="40" spans="2:8" ht="15.75" x14ac:dyDescent="0.25">
      <c r="B40" s="42">
        <f t="shared" si="5"/>
        <v>27</v>
      </c>
      <c r="C40" s="43">
        <f t="shared" si="0"/>
        <v>0</v>
      </c>
      <c r="D40" s="44" t="e">
        <f t="shared" si="1"/>
        <v>#DIV/0!</v>
      </c>
      <c r="E40" s="45"/>
      <c r="F40" s="46" t="e">
        <f t="shared" si="2"/>
        <v>#DIV/0!</v>
      </c>
      <c r="G40" s="43" t="e">
        <f t="shared" si="3"/>
        <v>#DIV/0!</v>
      </c>
      <c r="H40" s="43" t="e">
        <f t="shared" si="4"/>
        <v>#DIV/0!</v>
      </c>
    </row>
    <row r="41" spans="2:8" ht="15.75" x14ac:dyDescent="0.25">
      <c r="B41" s="42">
        <f t="shared" si="5"/>
        <v>28</v>
      </c>
      <c r="C41" s="43">
        <f t="shared" si="0"/>
        <v>0</v>
      </c>
      <c r="D41" s="44" t="e">
        <f t="shared" si="1"/>
        <v>#DIV/0!</v>
      </c>
      <c r="E41" s="45"/>
      <c r="F41" s="46" t="e">
        <f t="shared" si="2"/>
        <v>#DIV/0!</v>
      </c>
      <c r="G41" s="43" t="e">
        <f t="shared" si="3"/>
        <v>#DIV/0!</v>
      </c>
      <c r="H41" s="43" t="e">
        <f t="shared" si="4"/>
        <v>#DIV/0!</v>
      </c>
    </row>
    <row r="42" spans="2:8" ht="15.75" x14ac:dyDescent="0.25">
      <c r="B42" s="42">
        <f t="shared" si="5"/>
        <v>29</v>
      </c>
      <c r="C42" s="43">
        <f t="shared" si="0"/>
        <v>0</v>
      </c>
      <c r="D42" s="44" t="e">
        <f t="shared" si="1"/>
        <v>#DIV/0!</v>
      </c>
      <c r="E42" s="45"/>
      <c r="F42" s="46" t="e">
        <f t="shared" si="2"/>
        <v>#DIV/0!</v>
      </c>
      <c r="G42" s="43" t="e">
        <f t="shared" si="3"/>
        <v>#DIV/0!</v>
      </c>
      <c r="H42" s="43" t="e">
        <f t="shared" si="4"/>
        <v>#DIV/0!</v>
      </c>
    </row>
    <row r="43" spans="2:8" ht="15.75" x14ac:dyDescent="0.25">
      <c r="B43" s="42">
        <f t="shared" si="5"/>
        <v>30</v>
      </c>
      <c r="C43" s="43">
        <f t="shared" si="0"/>
        <v>0</v>
      </c>
      <c r="D43" s="44" t="e">
        <f t="shared" si="1"/>
        <v>#DIV/0!</v>
      </c>
      <c r="E43" s="45"/>
      <c r="F43" s="46" t="e">
        <f t="shared" si="2"/>
        <v>#DIV/0!</v>
      </c>
      <c r="G43" s="43" t="e">
        <f t="shared" si="3"/>
        <v>#DIV/0!</v>
      </c>
      <c r="H43" s="43" t="e">
        <f t="shared" si="4"/>
        <v>#DIV/0!</v>
      </c>
    </row>
    <row r="44" spans="2:8" ht="15.75" x14ac:dyDescent="0.25">
      <c r="B44" s="42">
        <f t="shared" si="5"/>
        <v>31</v>
      </c>
      <c r="C44" s="43">
        <f t="shared" si="0"/>
        <v>0</v>
      </c>
      <c r="D44" s="44" t="e">
        <f t="shared" si="1"/>
        <v>#DIV/0!</v>
      </c>
      <c r="E44" s="45"/>
      <c r="F44" s="46" t="e">
        <f t="shared" si="2"/>
        <v>#DIV/0!</v>
      </c>
      <c r="G44" s="43" t="e">
        <f t="shared" si="3"/>
        <v>#DIV/0!</v>
      </c>
      <c r="H44" s="43" t="e">
        <f t="shared" si="4"/>
        <v>#DIV/0!</v>
      </c>
    </row>
    <row r="45" spans="2:8" ht="15.75" x14ac:dyDescent="0.25">
      <c r="B45" s="42">
        <f t="shared" si="5"/>
        <v>32</v>
      </c>
      <c r="C45" s="43">
        <f t="shared" si="0"/>
        <v>0</v>
      </c>
      <c r="D45" s="44" t="e">
        <f t="shared" si="1"/>
        <v>#DIV/0!</v>
      </c>
      <c r="E45" s="45"/>
      <c r="F45" s="46" t="e">
        <f t="shared" si="2"/>
        <v>#DIV/0!</v>
      </c>
      <c r="G45" s="43" t="e">
        <f t="shared" si="3"/>
        <v>#DIV/0!</v>
      </c>
      <c r="H45" s="43" t="e">
        <f t="shared" si="4"/>
        <v>#DIV/0!</v>
      </c>
    </row>
    <row r="46" spans="2:8" ht="15.75" x14ac:dyDescent="0.25">
      <c r="B46" s="42">
        <f t="shared" si="5"/>
        <v>33</v>
      </c>
      <c r="C46" s="43">
        <f t="shared" ref="C46:C79" si="6">$G$7</f>
        <v>0</v>
      </c>
      <c r="D46" s="44" t="e">
        <f t="shared" ref="D46:D77" si="7">$G$5/C46</f>
        <v>#DIV/0!</v>
      </c>
      <c r="E46" s="45"/>
      <c r="F46" s="46" t="e">
        <f t="shared" si="2"/>
        <v>#DIV/0!</v>
      </c>
      <c r="G46" s="43" t="e">
        <f t="shared" si="3"/>
        <v>#DIV/0!</v>
      </c>
      <c r="H46" s="43" t="e">
        <f t="shared" si="4"/>
        <v>#DIV/0!</v>
      </c>
    </row>
    <row r="47" spans="2:8" ht="15.75" x14ac:dyDescent="0.25">
      <c r="B47" s="42">
        <f t="shared" si="5"/>
        <v>34</v>
      </c>
      <c r="C47" s="43">
        <f t="shared" si="6"/>
        <v>0</v>
      </c>
      <c r="D47" s="44" t="e">
        <f t="shared" si="7"/>
        <v>#DIV/0!</v>
      </c>
      <c r="E47" s="45"/>
      <c r="F47" s="46" t="e">
        <f t="shared" si="2"/>
        <v>#DIV/0!</v>
      </c>
      <c r="G47" s="43" t="e">
        <f t="shared" si="3"/>
        <v>#DIV/0!</v>
      </c>
      <c r="H47" s="43" t="e">
        <f t="shared" si="4"/>
        <v>#DIV/0!</v>
      </c>
    </row>
    <row r="48" spans="2:8" ht="15.75" x14ac:dyDescent="0.25">
      <c r="B48" s="42">
        <f t="shared" si="5"/>
        <v>35</v>
      </c>
      <c r="C48" s="43">
        <f t="shared" si="6"/>
        <v>0</v>
      </c>
      <c r="D48" s="44" t="e">
        <f t="shared" si="7"/>
        <v>#DIV/0!</v>
      </c>
      <c r="E48" s="45"/>
      <c r="F48" s="46" t="e">
        <f t="shared" si="2"/>
        <v>#DIV/0!</v>
      </c>
      <c r="G48" s="43" t="e">
        <f t="shared" si="3"/>
        <v>#DIV/0!</v>
      </c>
      <c r="H48" s="43" t="e">
        <f t="shared" si="4"/>
        <v>#DIV/0!</v>
      </c>
    </row>
    <row r="49" spans="2:8" ht="15.75" x14ac:dyDescent="0.25">
      <c r="B49" s="47">
        <f t="shared" si="5"/>
        <v>36</v>
      </c>
      <c r="C49" s="43">
        <f t="shared" si="6"/>
        <v>0</v>
      </c>
      <c r="D49" s="44" t="e">
        <f t="shared" si="7"/>
        <v>#DIV/0!</v>
      </c>
      <c r="E49" s="45"/>
      <c r="F49" s="46" t="e">
        <f t="shared" si="2"/>
        <v>#DIV/0!</v>
      </c>
      <c r="G49" s="43" t="e">
        <f t="shared" si="3"/>
        <v>#DIV/0!</v>
      </c>
      <c r="H49" s="43" t="e">
        <f t="shared" si="4"/>
        <v>#DIV/0!</v>
      </c>
    </row>
    <row r="50" spans="2:8" ht="15.75" x14ac:dyDescent="0.25">
      <c r="B50" s="42">
        <f t="shared" si="5"/>
        <v>37</v>
      </c>
      <c r="C50" s="43">
        <f t="shared" si="6"/>
        <v>0</v>
      </c>
      <c r="D50" s="44" t="e">
        <f t="shared" si="7"/>
        <v>#DIV/0!</v>
      </c>
      <c r="E50" s="45"/>
      <c r="F50" s="46" t="e">
        <f t="shared" si="2"/>
        <v>#DIV/0!</v>
      </c>
      <c r="G50" s="43" t="e">
        <f t="shared" si="3"/>
        <v>#DIV/0!</v>
      </c>
      <c r="H50" s="43" t="e">
        <f t="shared" si="4"/>
        <v>#DIV/0!</v>
      </c>
    </row>
    <row r="51" spans="2:8" ht="15.75" x14ac:dyDescent="0.25">
      <c r="B51" s="42">
        <f t="shared" si="5"/>
        <v>38</v>
      </c>
      <c r="C51" s="43">
        <f t="shared" si="6"/>
        <v>0</v>
      </c>
      <c r="D51" s="44" t="e">
        <f t="shared" si="7"/>
        <v>#DIV/0!</v>
      </c>
      <c r="E51" s="45"/>
      <c r="F51" s="46" t="e">
        <f t="shared" si="2"/>
        <v>#DIV/0!</v>
      </c>
      <c r="G51" s="43" t="e">
        <f t="shared" si="3"/>
        <v>#DIV/0!</v>
      </c>
      <c r="H51" s="43" t="e">
        <f t="shared" si="4"/>
        <v>#DIV/0!</v>
      </c>
    </row>
    <row r="52" spans="2:8" ht="15.75" x14ac:dyDescent="0.25">
      <c r="B52" s="42">
        <f t="shared" si="5"/>
        <v>39</v>
      </c>
      <c r="C52" s="43">
        <f t="shared" si="6"/>
        <v>0</v>
      </c>
      <c r="D52" s="44" t="e">
        <f t="shared" si="7"/>
        <v>#DIV/0!</v>
      </c>
      <c r="E52" s="45"/>
      <c r="F52" s="46" t="e">
        <f t="shared" si="2"/>
        <v>#DIV/0!</v>
      </c>
      <c r="G52" s="43" t="e">
        <f t="shared" si="3"/>
        <v>#DIV/0!</v>
      </c>
      <c r="H52" s="43" t="e">
        <f t="shared" si="4"/>
        <v>#DIV/0!</v>
      </c>
    </row>
    <row r="53" spans="2:8" ht="15.75" x14ac:dyDescent="0.25">
      <c r="B53" s="42">
        <f t="shared" si="5"/>
        <v>40</v>
      </c>
      <c r="C53" s="43">
        <f t="shared" si="6"/>
        <v>0</v>
      </c>
      <c r="D53" s="44" t="e">
        <f t="shared" si="7"/>
        <v>#DIV/0!</v>
      </c>
      <c r="E53" s="45"/>
      <c r="F53" s="46" t="e">
        <f t="shared" si="2"/>
        <v>#DIV/0!</v>
      </c>
      <c r="G53" s="43" t="e">
        <f t="shared" si="3"/>
        <v>#DIV/0!</v>
      </c>
      <c r="H53" s="43" t="e">
        <f t="shared" si="4"/>
        <v>#DIV/0!</v>
      </c>
    </row>
    <row r="54" spans="2:8" ht="15.75" x14ac:dyDescent="0.25">
      <c r="B54" s="42">
        <f t="shared" si="5"/>
        <v>41</v>
      </c>
      <c r="C54" s="43">
        <f t="shared" si="6"/>
        <v>0</v>
      </c>
      <c r="D54" s="44" t="e">
        <f t="shared" si="7"/>
        <v>#DIV/0!</v>
      </c>
      <c r="E54" s="45"/>
      <c r="F54" s="46" t="e">
        <f t="shared" si="2"/>
        <v>#DIV/0!</v>
      </c>
      <c r="G54" s="43" t="e">
        <f t="shared" si="3"/>
        <v>#DIV/0!</v>
      </c>
      <c r="H54" s="43" t="e">
        <f t="shared" si="4"/>
        <v>#DIV/0!</v>
      </c>
    </row>
    <row r="55" spans="2:8" ht="15.75" x14ac:dyDescent="0.25">
      <c r="B55" s="42">
        <f t="shared" si="5"/>
        <v>42</v>
      </c>
      <c r="C55" s="43">
        <f t="shared" si="6"/>
        <v>0</v>
      </c>
      <c r="D55" s="44" t="e">
        <f t="shared" si="7"/>
        <v>#DIV/0!</v>
      </c>
      <c r="E55" s="45"/>
      <c r="F55" s="46" t="e">
        <f t="shared" si="2"/>
        <v>#DIV/0!</v>
      </c>
      <c r="G55" s="43" t="e">
        <f t="shared" si="3"/>
        <v>#DIV/0!</v>
      </c>
      <c r="H55" s="43" t="e">
        <f t="shared" si="4"/>
        <v>#DIV/0!</v>
      </c>
    </row>
    <row r="56" spans="2:8" ht="15.75" x14ac:dyDescent="0.25">
      <c r="B56" s="42">
        <f t="shared" si="5"/>
        <v>43</v>
      </c>
      <c r="C56" s="43">
        <f t="shared" si="6"/>
        <v>0</v>
      </c>
      <c r="D56" s="44" t="e">
        <f t="shared" si="7"/>
        <v>#DIV/0!</v>
      </c>
      <c r="E56" s="45"/>
      <c r="F56" s="46" t="e">
        <f t="shared" si="2"/>
        <v>#DIV/0!</v>
      </c>
      <c r="G56" s="43" t="e">
        <f t="shared" si="3"/>
        <v>#DIV/0!</v>
      </c>
      <c r="H56" s="43" t="e">
        <f t="shared" si="4"/>
        <v>#DIV/0!</v>
      </c>
    </row>
    <row r="57" spans="2:8" ht="15.75" x14ac:dyDescent="0.25">
      <c r="B57" s="42">
        <f t="shared" si="5"/>
        <v>44</v>
      </c>
      <c r="C57" s="43">
        <f t="shared" si="6"/>
        <v>0</v>
      </c>
      <c r="D57" s="44" t="e">
        <f t="shared" si="7"/>
        <v>#DIV/0!</v>
      </c>
      <c r="E57" s="45"/>
      <c r="F57" s="46" t="e">
        <f t="shared" si="2"/>
        <v>#DIV/0!</v>
      </c>
      <c r="G57" s="43" t="e">
        <f t="shared" si="3"/>
        <v>#DIV/0!</v>
      </c>
      <c r="H57" s="43" t="e">
        <f t="shared" si="4"/>
        <v>#DIV/0!</v>
      </c>
    </row>
    <row r="58" spans="2:8" ht="15.75" x14ac:dyDescent="0.25">
      <c r="B58" s="42">
        <f t="shared" si="5"/>
        <v>45</v>
      </c>
      <c r="C58" s="43">
        <f t="shared" si="6"/>
        <v>0</v>
      </c>
      <c r="D58" s="44" t="e">
        <f t="shared" si="7"/>
        <v>#DIV/0!</v>
      </c>
      <c r="E58" s="45"/>
      <c r="F58" s="46" t="e">
        <f t="shared" si="2"/>
        <v>#DIV/0!</v>
      </c>
      <c r="G58" s="43" t="e">
        <f t="shared" si="3"/>
        <v>#DIV/0!</v>
      </c>
      <c r="H58" s="43" t="e">
        <f t="shared" si="4"/>
        <v>#DIV/0!</v>
      </c>
    </row>
    <row r="59" spans="2:8" ht="15.75" x14ac:dyDescent="0.25">
      <c r="B59" s="42">
        <f t="shared" si="5"/>
        <v>46</v>
      </c>
      <c r="C59" s="43">
        <f t="shared" si="6"/>
        <v>0</v>
      </c>
      <c r="D59" s="44" t="e">
        <f t="shared" si="7"/>
        <v>#DIV/0!</v>
      </c>
      <c r="E59" s="45"/>
      <c r="F59" s="46" t="e">
        <f t="shared" si="2"/>
        <v>#DIV/0!</v>
      </c>
      <c r="G59" s="43" t="e">
        <f t="shared" si="3"/>
        <v>#DIV/0!</v>
      </c>
      <c r="H59" s="43" t="e">
        <f t="shared" si="4"/>
        <v>#DIV/0!</v>
      </c>
    </row>
    <row r="60" spans="2:8" ht="15.75" x14ac:dyDescent="0.25">
      <c r="B60" s="42">
        <f t="shared" si="5"/>
        <v>47</v>
      </c>
      <c r="C60" s="48">
        <f t="shared" si="6"/>
        <v>0</v>
      </c>
      <c r="D60" s="49" t="e">
        <f t="shared" si="7"/>
        <v>#DIV/0!</v>
      </c>
      <c r="E60" s="45"/>
      <c r="F60" s="50" t="e">
        <f t="shared" si="2"/>
        <v>#DIV/0!</v>
      </c>
      <c r="G60" s="48" t="e">
        <f t="shared" si="3"/>
        <v>#DIV/0!</v>
      </c>
      <c r="H60" s="48" t="e">
        <f t="shared" si="4"/>
        <v>#DIV/0!</v>
      </c>
    </row>
    <row r="61" spans="2:8" ht="15.75" x14ac:dyDescent="0.25">
      <c r="B61" s="47">
        <f t="shared" si="5"/>
        <v>48</v>
      </c>
      <c r="C61" s="48">
        <f t="shared" si="6"/>
        <v>0</v>
      </c>
      <c r="D61" s="49" t="e">
        <f t="shared" si="7"/>
        <v>#DIV/0!</v>
      </c>
      <c r="E61" s="45"/>
      <c r="F61" s="50" t="e">
        <f t="shared" si="2"/>
        <v>#DIV/0!</v>
      </c>
      <c r="G61" s="48" t="e">
        <f t="shared" si="3"/>
        <v>#DIV/0!</v>
      </c>
      <c r="H61" s="48" t="e">
        <f t="shared" si="4"/>
        <v>#DIV/0!</v>
      </c>
    </row>
    <row r="62" spans="2:8" ht="15.75" x14ac:dyDescent="0.25">
      <c r="B62" s="42">
        <f t="shared" si="5"/>
        <v>49</v>
      </c>
      <c r="C62" s="48">
        <f t="shared" si="6"/>
        <v>0</v>
      </c>
      <c r="D62" s="49" t="e">
        <f t="shared" si="7"/>
        <v>#DIV/0!</v>
      </c>
      <c r="E62" s="45"/>
      <c r="F62" s="50" t="e">
        <f t="shared" si="2"/>
        <v>#DIV/0!</v>
      </c>
      <c r="G62" s="48" t="e">
        <f t="shared" si="3"/>
        <v>#DIV/0!</v>
      </c>
      <c r="H62" s="48" t="e">
        <f t="shared" si="4"/>
        <v>#DIV/0!</v>
      </c>
    </row>
    <row r="63" spans="2:8" ht="15.75" x14ac:dyDescent="0.25">
      <c r="B63" s="42">
        <f t="shared" si="5"/>
        <v>50</v>
      </c>
      <c r="C63" s="48">
        <f t="shared" si="6"/>
        <v>0</v>
      </c>
      <c r="D63" s="49" t="e">
        <f t="shared" si="7"/>
        <v>#DIV/0!</v>
      </c>
      <c r="E63" s="45"/>
      <c r="F63" s="50" t="e">
        <f t="shared" si="2"/>
        <v>#DIV/0!</v>
      </c>
      <c r="G63" s="48" t="e">
        <f t="shared" si="3"/>
        <v>#DIV/0!</v>
      </c>
      <c r="H63" s="48" t="e">
        <f t="shared" si="4"/>
        <v>#DIV/0!</v>
      </c>
    </row>
    <row r="64" spans="2:8" ht="15.75" x14ac:dyDescent="0.25">
      <c r="B64" s="42">
        <f t="shared" si="5"/>
        <v>51</v>
      </c>
      <c r="C64" s="48">
        <f t="shared" si="6"/>
        <v>0</v>
      </c>
      <c r="D64" s="49" t="e">
        <f t="shared" si="7"/>
        <v>#DIV/0!</v>
      </c>
      <c r="E64" s="45"/>
      <c r="F64" s="50" t="e">
        <f t="shared" si="2"/>
        <v>#DIV/0!</v>
      </c>
      <c r="G64" s="48" t="e">
        <f t="shared" si="3"/>
        <v>#DIV/0!</v>
      </c>
      <c r="H64" s="48" t="e">
        <f t="shared" si="4"/>
        <v>#DIV/0!</v>
      </c>
    </row>
    <row r="65" spans="2:8" ht="15.75" x14ac:dyDescent="0.25">
      <c r="B65" s="42">
        <f t="shared" si="5"/>
        <v>52</v>
      </c>
      <c r="C65" s="48">
        <f t="shared" si="6"/>
        <v>0</v>
      </c>
      <c r="D65" s="49" t="e">
        <f t="shared" si="7"/>
        <v>#DIV/0!</v>
      </c>
      <c r="E65" s="45"/>
      <c r="F65" s="50" t="e">
        <f t="shared" si="2"/>
        <v>#DIV/0!</v>
      </c>
      <c r="G65" s="48" t="e">
        <f t="shared" si="3"/>
        <v>#DIV/0!</v>
      </c>
      <c r="H65" s="48" t="e">
        <f t="shared" si="4"/>
        <v>#DIV/0!</v>
      </c>
    </row>
    <row r="66" spans="2:8" ht="15.75" x14ac:dyDescent="0.25">
      <c r="B66" s="42">
        <f t="shared" si="5"/>
        <v>53</v>
      </c>
      <c r="C66" s="48">
        <f t="shared" si="6"/>
        <v>0</v>
      </c>
      <c r="D66" s="49" t="e">
        <f t="shared" si="7"/>
        <v>#DIV/0!</v>
      </c>
      <c r="E66" s="45"/>
      <c r="F66" s="50" t="e">
        <f t="shared" si="2"/>
        <v>#DIV/0!</v>
      </c>
      <c r="G66" s="48" t="e">
        <f t="shared" si="3"/>
        <v>#DIV/0!</v>
      </c>
      <c r="H66" s="48" t="e">
        <f t="shared" si="4"/>
        <v>#DIV/0!</v>
      </c>
    </row>
    <row r="67" spans="2:8" ht="15.75" x14ac:dyDescent="0.25">
      <c r="B67" s="42">
        <f t="shared" si="5"/>
        <v>54</v>
      </c>
      <c r="C67" s="48">
        <f t="shared" si="6"/>
        <v>0</v>
      </c>
      <c r="D67" s="49" t="e">
        <f t="shared" si="7"/>
        <v>#DIV/0!</v>
      </c>
      <c r="E67" s="45"/>
      <c r="F67" s="50" t="e">
        <f t="shared" si="2"/>
        <v>#DIV/0!</v>
      </c>
      <c r="G67" s="48" t="e">
        <f t="shared" si="3"/>
        <v>#DIV/0!</v>
      </c>
      <c r="H67" s="48" t="e">
        <f t="shared" si="4"/>
        <v>#DIV/0!</v>
      </c>
    </row>
    <row r="68" spans="2:8" ht="15.75" x14ac:dyDescent="0.25">
      <c r="B68" s="42">
        <f t="shared" si="5"/>
        <v>55</v>
      </c>
      <c r="C68" s="48">
        <f t="shared" si="6"/>
        <v>0</v>
      </c>
      <c r="D68" s="49" t="e">
        <f t="shared" si="7"/>
        <v>#DIV/0!</v>
      </c>
      <c r="E68" s="45"/>
      <c r="F68" s="50" t="e">
        <f t="shared" si="2"/>
        <v>#DIV/0!</v>
      </c>
      <c r="G68" s="48" t="e">
        <f t="shared" si="3"/>
        <v>#DIV/0!</v>
      </c>
      <c r="H68" s="48" t="e">
        <f t="shared" si="4"/>
        <v>#DIV/0!</v>
      </c>
    </row>
    <row r="69" spans="2:8" ht="15.75" x14ac:dyDescent="0.25">
      <c r="B69" s="42">
        <f t="shared" si="5"/>
        <v>56</v>
      </c>
      <c r="C69" s="48">
        <f t="shared" si="6"/>
        <v>0</v>
      </c>
      <c r="D69" s="49" t="e">
        <f t="shared" si="7"/>
        <v>#DIV/0!</v>
      </c>
      <c r="E69" s="45"/>
      <c r="F69" s="50" t="e">
        <f t="shared" si="2"/>
        <v>#DIV/0!</v>
      </c>
      <c r="G69" s="48" t="e">
        <f t="shared" si="3"/>
        <v>#DIV/0!</v>
      </c>
      <c r="H69" s="48" t="e">
        <f t="shared" si="4"/>
        <v>#DIV/0!</v>
      </c>
    </row>
    <row r="70" spans="2:8" ht="15.75" x14ac:dyDescent="0.25">
      <c r="B70" s="42">
        <f t="shared" si="5"/>
        <v>57</v>
      </c>
      <c r="C70" s="48">
        <f t="shared" si="6"/>
        <v>0</v>
      </c>
      <c r="D70" s="49" t="e">
        <f t="shared" si="7"/>
        <v>#DIV/0!</v>
      </c>
      <c r="E70" s="45"/>
      <c r="F70" s="50" t="e">
        <f t="shared" si="2"/>
        <v>#DIV/0!</v>
      </c>
      <c r="G70" s="48" t="e">
        <f t="shared" si="3"/>
        <v>#DIV/0!</v>
      </c>
      <c r="H70" s="48" t="e">
        <f t="shared" si="4"/>
        <v>#DIV/0!</v>
      </c>
    </row>
    <row r="71" spans="2:8" ht="15.75" x14ac:dyDescent="0.25">
      <c r="B71" s="42">
        <f t="shared" si="5"/>
        <v>58</v>
      </c>
      <c r="C71" s="48">
        <f t="shared" si="6"/>
        <v>0</v>
      </c>
      <c r="D71" s="49" t="e">
        <f t="shared" si="7"/>
        <v>#DIV/0!</v>
      </c>
      <c r="E71" s="45"/>
      <c r="F71" s="50" t="e">
        <f t="shared" si="2"/>
        <v>#DIV/0!</v>
      </c>
      <c r="G71" s="48" t="e">
        <f t="shared" si="3"/>
        <v>#DIV/0!</v>
      </c>
      <c r="H71" s="48" t="e">
        <f t="shared" si="4"/>
        <v>#DIV/0!</v>
      </c>
    </row>
    <row r="72" spans="2:8" ht="15.75" x14ac:dyDescent="0.25">
      <c r="B72" s="42">
        <f t="shared" si="5"/>
        <v>59</v>
      </c>
      <c r="C72" s="48">
        <f t="shared" si="6"/>
        <v>0</v>
      </c>
      <c r="D72" s="49" t="e">
        <f t="shared" si="7"/>
        <v>#DIV/0!</v>
      </c>
      <c r="E72" s="45"/>
      <c r="F72" s="50" t="e">
        <f t="shared" si="2"/>
        <v>#DIV/0!</v>
      </c>
      <c r="G72" s="48" t="e">
        <f t="shared" si="3"/>
        <v>#DIV/0!</v>
      </c>
      <c r="H72" s="48" t="e">
        <f t="shared" si="4"/>
        <v>#DIV/0!</v>
      </c>
    </row>
    <row r="73" spans="2:8" ht="15.75" x14ac:dyDescent="0.25">
      <c r="B73" s="47">
        <f t="shared" si="5"/>
        <v>60</v>
      </c>
      <c r="C73" s="48">
        <f t="shared" si="6"/>
        <v>0</v>
      </c>
      <c r="D73" s="49" t="e">
        <f t="shared" si="7"/>
        <v>#DIV/0!</v>
      </c>
      <c r="E73" s="45"/>
      <c r="F73" s="50" t="e">
        <f t="shared" si="2"/>
        <v>#DIV/0!</v>
      </c>
      <c r="G73" s="48" t="e">
        <f t="shared" si="3"/>
        <v>#DIV/0!</v>
      </c>
      <c r="H73" s="48" t="e">
        <f t="shared" si="4"/>
        <v>#DIV/0!</v>
      </c>
    </row>
    <row r="74" spans="2:8" ht="15.75" x14ac:dyDescent="0.25">
      <c r="B74" s="42">
        <f t="shared" si="5"/>
        <v>61</v>
      </c>
      <c r="C74" s="48">
        <f t="shared" si="6"/>
        <v>0</v>
      </c>
      <c r="D74" s="49" t="e">
        <f t="shared" si="7"/>
        <v>#DIV/0!</v>
      </c>
      <c r="E74" s="45"/>
      <c r="F74" s="50" t="e">
        <f t="shared" si="2"/>
        <v>#DIV/0!</v>
      </c>
      <c r="G74" s="48" t="e">
        <f t="shared" si="3"/>
        <v>#DIV/0!</v>
      </c>
      <c r="H74" s="48" t="e">
        <f t="shared" si="4"/>
        <v>#DIV/0!</v>
      </c>
    </row>
    <row r="75" spans="2:8" ht="15.75" x14ac:dyDescent="0.25">
      <c r="B75" s="42">
        <f t="shared" si="5"/>
        <v>62</v>
      </c>
      <c r="C75" s="48">
        <f t="shared" si="6"/>
        <v>0</v>
      </c>
      <c r="D75" s="49" t="e">
        <f t="shared" si="7"/>
        <v>#DIV/0!</v>
      </c>
      <c r="E75" s="45"/>
      <c r="F75" s="50" t="e">
        <f>1/(1+D75)^B75</f>
        <v>#DIV/0!</v>
      </c>
      <c r="G75" s="48" t="e">
        <f>E75*F75</f>
        <v>#DIV/0!</v>
      </c>
      <c r="H75" s="48" t="e">
        <f>E75-G75</f>
        <v>#DIV/0!</v>
      </c>
    </row>
    <row r="76" spans="2:8" ht="15.75" x14ac:dyDescent="0.25">
      <c r="B76" s="42">
        <f t="shared" si="5"/>
        <v>63</v>
      </c>
      <c r="C76" s="48">
        <f t="shared" si="6"/>
        <v>0</v>
      </c>
      <c r="D76" s="49" t="e">
        <f t="shared" si="7"/>
        <v>#DIV/0!</v>
      </c>
      <c r="E76" s="45"/>
      <c r="F76" s="50" t="e">
        <f>1/(1+D76)^B76</f>
        <v>#DIV/0!</v>
      </c>
      <c r="G76" s="48" t="e">
        <f>E76*F76</f>
        <v>#DIV/0!</v>
      </c>
      <c r="H76" s="48" t="e">
        <f>E76-G76</f>
        <v>#DIV/0!</v>
      </c>
    </row>
    <row r="77" spans="2:8" ht="15.75" x14ac:dyDescent="0.25">
      <c r="B77" s="42">
        <f t="shared" si="5"/>
        <v>64</v>
      </c>
      <c r="C77" s="48">
        <f t="shared" si="6"/>
        <v>0</v>
      </c>
      <c r="D77" s="49" t="e">
        <f t="shared" si="7"/>
        <v>#DIV/0!</v>
      </c>
      <c r="E77" s="45"/>
      <c r="F77" s="50" t="e">
        <f>1/(1+D77)^B77</f>
        <v>#DIV/0!</v>
      </c>
      <c r="G77" s="48" t="e">
        <f>E77*F77</f>
        <v>#DIV/0!</v>
      </c>
      <c r="H77" s="48" t="e">
        <f>E77-G77</f>
        <v>#DIV/0!</v>
      </c>
    </row>
    <row r="78" spans="2:8" ht="15.75" x14ac:dyDescent="0.25">
      <c r="B78" s="42">
        <f t="shared" si="5"/>
        <v>65</v>
      </c>
      <c r="C78" s="48">
        <f t="shared" si="6"/>
        <v>0</v>
      </c>
      <c r="D78" s="49" t="e">
        <f t="shared" ref="D78:D79" si="8">$G$5/C78</f>
        <v>#DIV/0!</v>
      </c>
      <c r="E78" s="45"/>
      <c r="F78" s="50" t="e">
        <f>1/(1+D78)^B78</f>
        <v>#DIV/0!</v>
      </c>
      <c r="G78" s="48" t="e">
        <f>E78*F78</f>
        <v>#DIV/0!</v>
      </c>
      <c r="H78" s="48" t="e">
        <f>E78-G78</f>
        <v>#DIV/0!</v>
      </c>
    </row>
    <row r="79" spans="2:8" ht="15.75" x14ac:dyDescent="0.25">
      <c r="B79" s="51">
        <f>B78+1</f>
        <v>66</v>
      </c>
      <c r="C79" s="48">
        <f t="shared" si="6"/>
        <v>0</v>
      </c>
      <c r="D79" s="49" t="e">
        <f t="shared" si="8"/>
        <v>#DIV/0!</v>
      </c>
      <c r="E79" s="45"/>
      <c r="F79" s="50" t="e">
        <f>1/(1+D79)^B79</f>
        <v>#DIV/0!</v>
      </c>
      <c r="G79" s="48" t="e">
        <f>E79*F79</f>
        <v>#DIV/0!</v>
      </c>
      <c r="H79" s="48" t="e">
        <f>E79-G79</f>
        <v>#DIV/0!</v>
      </c>
    </row>
    <row r="80" spans="2:8" x14ac:dyDescent="0.2">
      <c r="B80" s="52"/>
      <c r="C80" s="48"/>
      <c r="D80" s="48"/>
      <c r="E80" s="48"/>
      <c r="F80" s="48"/>
      <c r="G80" s="48"/>
      <c r="H80" s="48"/>
    </row>
    <row r="81" spans="2:8" x14ac:dyDescent="0.2">
      <c r="B81" s="53"/>
      <c r="C81" s="54"/>
      <c r="D81" s="55"/>
      <c r="E81" s="54"/>
      <c r="F81" s="56"/>
      <c r="G81" s="54"/>
      <c r="H81" s="54"/>
    </row>
    <row r="82" spans="2:8" ht="15.75" x14ac:dyDescent="0.25">
      <c r="B82" s="57"/>
      <c r="C82" s="33"/>
      <c r="D82" s="58"/>
      <c r="E82" s="33">
        <f>SUM(E14:E81)</f>
        <v>0</v>
      </c>
      <c r="F82" s="59"/>
      <c r="G82" s="33" t="e">
        <f>SUM(G14:G81)</f>
        <v>#DIV/0!</v>
      </c>
      <c r="H82" s="33" t="e">
        <f>SUM(H14:H81)</f>
        <v>#DIV/0!</v>
      </c>
    </row>
    <row r="83" spans="2:8" x14ac:dyDescent="0.2">
      <c r="B83" s="60"/>
      <c r="D83" s="61"/>
      <c r="F83" s="62"/>
    </row>
    <row r="84" spans="2:8" x14ac:dyDescent="0.2">
      <c r="B84" s="60"/>
      <c r="D84" s="61"/>
      <c r="F84" s="62"/>
    </row>
    <row r="85" spans="2:8" x14ac:dyDescent="0.2">
      <c r="B85" s="60"/>
      <c r="D85" s="61"/>
      <c r="F85" s="62"/>
    </row>
    <row r="86" spans="2:8" x14ac:dyDescent="0.2">
      <c r="B86" s="60"/>
    </row>
    <row r="87" spans="2:8" x14ac:dyDescent="0.2">
      <c r="B87" s="60"/>
    </row>
    <row r="88" spans="2:8" x14ac:dyDescent="0.2">
      <c r="B88" s="60"/>
    </row>
    <row r="89" spans="2:8" x14ac:dyDescent="0.2">
      <c r="B89" s="60"/>
    </row>
    <row r="90" spans="2:8" x14ac:dyDescent="0.2">
      <c r="B90" s="60"/>
    </row>
    <row r="91" spans="2:8" x14ac:dyDescent="0.2">
      <c r="B91" s="60"/>
    </row>
    <row r="92" spans="2:8" x14ac:dyDescent="0.2">
      <c r="B92" s="60"/>
    </row>
    <row r="93" spans="2:8" x14ac:dyDescent="0.2">
      <c r="B93" s="60"/>
    </row>
    <row r="94" spans="2:8" x14ac:dyDescent="0.2">
      <c r="B94" s="60"/>
    </row>
    <row r="95" spans="2:8" x14ac:dyDescent="0.2">
      <c r="B95" s="60"/>
    </row>
    <row r="96" spans="2:8" x14ac:dyDescent="0.2">
      <c r="B96" s="60"/>
    </row>
    <row r="97" spans="2:2" x14ac:dyDescent="0.2">
      <c r="B97" s="60"/>
    </row>
    <row r="98" spans="2:2" x14ac:dyDescent="0.2">
      <c r="B98" s="60"/>
    </row>
    <row r="99" spans="2:2" x14ac:dyDescent="0.2">
      <c r="B99" s="60"/>
    </row>
    <row r="100" spans="2:2" x14ac:dyDescent="0.2">
      <c r="B100" s="60"/>
    </row>
    <row r="101" spans="2:2" x14ac:dyDescent="0.2">
      <c r="B101" s="60"/>
    </row>
    <row r="102" spans="2:2" x14ac:dyDescent="0.2">
      <c r="B102" s="60"/>
    </row>
    <row r="103" spans="2:2" x14ac:dyDescent="0.2">
      <c r="B103" s="60"/>
    </row>
    <row r="104" spans="2:2" x14ac:dyDescent="0.2">
      <c r="B104" s="60"/>
    </row>
    <row r="105" spans="2:2" x14ac:dyDescent="0.2">
      <c r="B105" s="60"/>
    </row>
    <row r="106" spans="2:2" x14ac:dyDescent="0.2">
      <c r="B106" s="60"/>
    </row>
    <row r="107" spans="2:2" x14ac:dyDescent="0.2">
      <c r="B107" s="60"/>
    </row>
    <row r="108" spans="2:2" x14ac:dyDescent="0.2">
      <c r="B108" s="60"/>
    </row>
    <row r="109" spans="2:2" x14ac:dyDescent="0.2">
      <c r="B109" s="60"/>
    </row>
    <row r="110" spans="2:2" x14ac:dyDescent="0.2">
      <c r="B110" s="60"/>
    </row>
    <row r="111" spans="2:2" x14ac:dyDescent="0.2">
      <c r="B111" s="60"/>
    </row>
    <row r="112" spans="2:2" x14ac:dyDescent="0.2">
      <c r="B112" s="60"/>
    </row>
    <row r="113" spans="2:2" x14ac:dyDescent="0.2">
      <c r="B113" s="60"/>
    </row>
    <row r="114" spans="2:2" x14ac:dyDescent="0.2">
      <c r="B114" s="60"/>
    </row>
    <row r="115" spans="2:2" x14ac:dyDescent="0.2">
      <c r="B115" s="60"/>
    </row>
    <row r="116" spans="2:2" x14ac:dyDescent="0.2">
      <c r="B116" s="60"/>
    </row>
    <row r="117" spans="2:2" x14ac:dyDescent="0.2">
      <c r="B117" s="60"/>
    </row>
    <row r="118" spans="2:2" x14ac:dyDescent="0.2">
      <c r="B118" s="60"/>
    </row>
    <row r="119" spans="2:2" x14ac:dyDescent="0.2">
      <c r="B119" s="60"/>
    </row>
    <row r="120" spans="2:2" x14ac:dyDescent="0.2">
      <c r="B120" s="6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Leases - Instructions</vt:lpstr>
      <vt:lpstr>Leases - Template</vt:lpstr>
      <vt:lpstr>Definitions of Lease Terms</vt:lpstr>
      <vt:lpstr>Identifying Capital Leases</vt:lpstr>
      <vt:lpstr>Historical Discount Rates</vt:lpstr>
      <vt:lpstr>Amortization Schedule</vt:lpstr>
      <vt:lpstr>'Amortization Schedule'!Print_Titles</vt:lpstr>
    </vt:vector>
  </TitlesOfParts>
  <Company>UW System Administration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UWSA</dc:creator>
  <cp:lastModifiedBy>Deb Zurkirchen</cp:lastModifiedBy>
  <cp:lastPrinted>2014-07-23T13:27:02Z</cp:lastPrinted>
  <dcterms:created xsi:type="dcterms:W3CDTF">2002-05-03T12:47:24Z</dcterms:created>
  <dcterms:modified xsi:type="dcterms:W3CDTF">2016-07-11T19:21:43Z</dcterms:modified>
</cp:coreProperties>
</file>