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FinAdm\FAST\Fringe\Fringe26\"/>
    </mc:Choice>
  </mc:AlternateContent>
  <xr:revisionPtr revIDLastSave="0" documentId="13_ncr:1_{29EFF863-178E-4142-A65C-26527345F609}" xr6:coauthVersionLast="47" xr6:coauthVersionMax="47" xr10:uidLastSave="{00000000-0000-0000-0000-000000000000}"/>
  <bookViews>
    <workbookView xWindow="-28920" yWindow="-1620" windowWidth="29040" windowHeight="15720" xr2:uid="{00000000-000D-0000-FFFF-FFFF00000000}"/>
  </bookViews>
  <sheets>
    <sheet name="2026-full" sheetId="2" r:id="rId1"/>
    <sheet name="Sheet2" sheetId="4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3" i="2" l="1"/>
  <c r="K34" i="2"/>
  <c r="K8" i="2"/>
  <c r="K7" i="2"/>
  <c r="L34" i="2" l="1"/>
  <c r="L8" i="2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R8" i="2" l="1"/>
  <c r="R7" i="2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U7" i="2"/>
  <c r="V8" i="2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I9" i="2"/>
  <c r="H7" i="2"/>
  <c r="F8" i="2" s="1"/>
  <c r="H8" i="2" s="1"/>
  <c r="F9" i="2" s="1"/>
  <c r="P10" i="2" l="1"/>
  <c r="K9" i="2"/>
  <c r="R9" i="2"/>
  <c r="U8" i="2"/>
  <c r="U10" i="2"/>
  <c r="U9" i="2"/>
  <c r="I10" i="2"/>
  <c r="I11" i="2" l="1"/>
  <c r="K10" i="2"/>
  <c r="R10" i="2"/>
  <c r="U11" i="2"/>
  <c r="H9" i="2"/>
  <c r="F10" i="2" s="1"/>
  <c r="H10" i="2" s="1"/>
  <c r="F11" i="2" s="1"/>
  <c r="H11" i="2" s="1"/>
  <c r="F12" i="2" s="1"/>
  <c r="H12" i="2" s="1"/>
  <c r="F13" i="2" s="1"/>
  <c r="H13" i="2" s="1"/>
  <c r="F14" i="2" s="1"/>
  <c r="H14" i="2" s="1"/>
  <c r="F15" i="2" s="1"/>
  <c r="H15" i="2" s="1"/>
  <c r="F16" i="2" s="1"/>
  <c r="H16" i="2" s="1"/>
  <c r="F17" i="2" s="1"/>
  <c r="H17" i="2" s="1"/>
  <c r="F18" i="2" s="1"/>
  <c r="H18" i="2" s="1"/>
  <c r="F19" i="2" s="1"/>
  <c r="H19" i="2" s="1"/>
  <c r="F20" i="2" s="1"/>
  <c r="H20" i="2" s="1"/>
  <c r="F21" i="2" s="1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F27" i="2" s="1"/>
  <c r="H27" i="2" s="1"/>
  <c r="F28" i="2" s="1"/>
  <c r="H28" i="2" s="1"/>
  <c r="F29" i="2" s="1"/>
  <c r="H29" i="2" s="1"/>
  <c r="F30" i="2" s="1"/>
  <c r="H30" i="2" s="1"/>
  <c r="F31" i="2" s="1"/>
  <c r="H31" i="2" s="1"/>
  <c r="F32" i="2" s="1"/>
  <c r="H32" i="2" s="1"/>
  <c r="F33" i="2" s="1"/>
  <c r="H33" i="2" s="1"/>
  <c r="F34" i="2" s="1"/>
  <c r="H34" i="2" s="1"/>
  <c r="R11" i="2" l="1"/>
  <c r="I12" i="2"/>
  <c r="P12" i="2"/>
  <c r="K11" i="2"/>
  <c r="U12" i="2"/>
  <c r="I13" i="2" l="1"/>
  <c r="K12" i="2"/>
  <c r="R12" i="2"/>
  <c r="U13" i="2"/>
  <c r="I14" i="2" l="1"/>
  <c r="P14" i="2"/>
  <c r="K13" i="2"/>
  <c r="R13" i="2"/>
  <c r="U14" i="2"/>
  <c r="I15" i="2" l="1"/>
  <c r="K14" i="2"/>
  <c r="R14" i="2"/>
  <c r="U15" i="2"/>
  <c r="I16" i="2" l="1"/>
  <c r="K15" i="2"/>
  <c r="P16" i="2"/>
  <c r="R15" i="2"/>
  <c r="U16" i="2"/>
  <c r="I17" i="2" l="1"/>
  <c r="K16" i="2"/>
  <c r="R16" i="2"/>
  <c r="U17" i="2"/>
  <c r="I18" i="2" l="1"/>
  <c r="K17" i="2"/>
  <c r="R17" i="2"/>
  <c r="U18" i="2"/>
  <c r="R18" i="2" l="1"/>
  <c r="K18" i="2"/>
  <c r="P18" i="2"/>
  <c r="I19" i="2"/>
  <c r="U19" i="2"/>
  <c r="K19" i="2" l="1"/>
  <c r="I20" i="2"/>
  <c r="R19" i="2"/>
  <c r="U20" i="2"/>
  <c r="P21" i="2" l="1"/>
  <c r="K20" i="2"/>
  <c r="I21" i="2"/>
  <c r="R20" i="2"/>
  <c r="U21" i="2"/>
  <c r="K21" i="2" l="1"/>
  <c r="I22" i="2"/>
  <c r="R21" i="2"/>
  <c r="U22" i="2"/>
  <c r="K22" i="2" l="1"/>
  <c r="P23" i="2"/>
  <c r="I23" i="2"/>
  <c r="R22" i="2"/>
  <c r="U23" i="2"/>
  <c r="K23" i="2" l="1"/>
  <c r="I24" i="2"/>
  <c r="R23" i="2"/>
  <c r="U24" i="2"/>
  <c r="K24" i="2" l="1"/>
  <c r="P25" i="2"/>
  <c r="I25" i="2"/>
  <c r="R24" i="2"/>
  <c r="U25" i="2"/>
  <c r="K25" i="2" l="1"/>
  <c r="I26" i="2"/>
  <c r="R25" i="2"/>
  <c r="R34" i="2"/>
  <c r="R33" i="2"/>
  <c r="U26" i="2"/>
  <c r="P27" i="2" l="1"/>
  <c r="K26" i="2"/>
  <c r="I27" i="2"/>
  <c r="R26" i="2"/>
  <c r="U27" i="2"/>
  <c r="K27" i="2" l="1"/>
  <c r="I28" i="2"/>
  <c r="R27" i="2"/>
  <c r="U28" i="2"/>
  <c r="K28" i="2" l="1"/>
  <c r="I29" i="2"/>
  <c r="R28" i="2"/>
  <c r="U29" i="2"/>
  <c r="P29" i="2" l="1"/>
  <c r="K29" i="2"/>
  <c r="I30" i="2"/>
  <c r="R29" i="2"/>
  <c r="U30" i="2"/>
  <c r="K30" i="2" l="1"/>
  <c r="I31" i="2"/>
  <c r="R30" i="2"/>
  <c r="U31" i="2"/>
  <c r="P31" i="2" l="1"/>
  <c r="K31" i="2"/>
  <c r="I32" i="2"/>
  <c r="R31" i="2"/>
  <c r="U32" i="2"/>
  <c r="K32" i="2" l="1"/>
  <c r="R32" i="2"/>
  <c r="U34" i="2"/>
  <c r="U33" i="2"/>
</calcChain>
</file>

<file path=xl/sharedStrings.xml><?xml version="1.0" encoding="utf-8"?>
<sst xmlns="http://schemas.openxmlformats.org/spreadsheetml/2006/main" count="285" uniqueCount="117">
  <si>
    <t>Human Resource System</t>
  </si>
  <si>
    <t>Pay Period</t>
  </si>
  <si>
    <t>Pay Run ID</t>
  </si>
  <si>
    <t>Pay Date</t>
  </si>
  <si>
    <t>-</t>
  </si>
  <si>
    <t>Biweekly Pay Schedule
All Employees</t>
  </si>
  <si>
    <t>2025BW12B</t>
  </si>
  <si>
    <t>2026BW01A</t>
  </si>
  <si>
    <t>JAN First</t>
  </si>
  <si>
    <t>JAN Second</t>
  </si>
  <si>
    <t>FEB First</t>
  </si>
  <si>
    <t>FEB Second</t>
  </si>
  <si>
    <t>MAR First</t>
  </si>
  <si>
    <t>MAR Second</t>
  </si>
  <si>
    <t>APR First</t>
  </si>
  <si>
    <t>APR Second</t>
  </si>
  <si>
    <t>MAY First</t>
  </si>
  <si>
    <t>MAY Second</t>
  </si>
  <si>
    <t>JUN First</t>
  </si>
  <si>
    <t>JUN Second</t>
  </si>
  <si>
    <t>JUL First</t>
  </si>
  <si>
    <t>JUL Second</t>
  </si>
  <si>
    <t>AUG First</t>
  </si>
  <si>
    <t>AUG Second</t>
  </si>
  <si>
    <t>SEP First</t>
  </si>
  <si>
    <t>SEP Second</t>
  </si>
  <si>
    <t>OCT First</t>
  </si>
  <si>
    <t>OCT Second</t>
  </si>
  <si>
    <t>OCT Third</t>
  </si>
  <si>
    <t>NOV First</t>
  </si>
  <si>
    <t>NOV Second</t>
  </si>
  <si>
    <t>DEC First</t>
  </si>
  <si>
    <t>DEC Second</t>
  </si>
  <si>
    <t>Deduction Split Schedule</t>
  </si>
  <si>
    <t>2026BW05B</t>
  </si>
  <si>
    <t>2026BW05C</t>
  </si>
  <si>
    <t>2026BW06A</t>
  </si>
  <si>
    <t>2026 Pay Schedules</t>
  </si>
  <si>
    <t>2026BW12B</t>
  </si>
  <si>
    <t>2026BW01B</t>
  </si>
  <si>
    <t>2026BW02A</t>
  </si>
  <si>
    <t>2026BW02B</t>
  </si>
  <si>
    <t>2026BW03A</t>
  </si>
  <si>
    <t>2026BW03B</t>
  </si>
  <si>
    <t>2026BW04A</t>
  </si>
  <si>
    <t>2026BW04B</t>
  </si>
  <si>
    <t>2026BW05A</t>
  </si>
  <si>
    <t>2026BW06B</t>
  </si>
  <si>
    <t>2026BW07A</t>
  </si>
  <si>
    <t>2026BW07B</t>
  </si>
  <si>
    <t>2026BW08A</t>
  </si>
  <si>
    <t>2026BW08B</t>
  </si>
  <si>
    <t>2026BW09A</t>
  </si>
  <si>
    <t>2026BW09B</t>
  </si>
  <si>
    <t>2026BW10A</t>
  </si>
  <si>
    <t>2026BW10B</t>
  </si>
  <si>
    <t>2026BW11A</t>
  </si>
  <si>
    <t>2026BW11B</t>
  </si>
  <si>
    <t>2026BW12A</t>
  </si>
  <si>
    <t>2026BW10C</t>
  </si>
  <si>
    <t>2027BW01A</t>
  </si>
  <si>
    <t>APR Third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</si>
  <si>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</si>
  <si>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</si>
  <si>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</si>
  <si>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</si>
  <si>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</si>
  <si>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</si>
  <si>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</si>
  <si>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</si>
  <si>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</si>
  <si>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</si>
  <si>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</si>
  <si>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</si>
  <si>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</si>
  <si>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</si>
  <si>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</si>
  <si>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</si>
  <si>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</si>
  <si>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</si>
  <si>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</si>
  <si>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</si>
  <si>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</si>
  <si>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</si>
  <si>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</si>
  <si>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</si>
  <si>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</si>
  <si>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</si>
  <si>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Final Calc and
Complete</t>
  </si>
  <si>
    <t>Morning</t>
  </si>
  <si>
    <t>FY</t>
  </si>
  <si>
    <t>Acctng Period</t>
  </si>
  <si>
    <t>Bi-Weekly Accrual?</t>
  </si>
  <si>
    <t>Due to DOA</t>
  </si>
  <si>
    <t>Date Acctg Period Needs to be Open</t>
  </si>
  <si>
    <t>Notes</t>
  </si>
  <si>
    <t>2026</t>
  </si>
  <si>
    <t>2027</t>
  </si>
  <si>
    <t>Additional data added from HR schedule</t>
  </si>
  <si>
    <t>12/30/2025</t>
  </si>
  <si>
    <t>Journal Date 11/1</t>
  </si>
  <si>
    <t>Yes</t>
  </si>
  <si>
    <t>No</t>
  </si>
  <si>
    <t>Period will be open already on 5/29/2026</t>
  </si>
  <si>
    <t>Period will be open already on 6/30/2026</t>
  </si>
  <si>
    <t>Period will be open already on 10/30/2026</t>
  </si>
  <si>
    <t>Period will be open already on 11/30/2026</t>
  </si>
  <si>
    <t>Period Close Date</t>
  </si>
  <si>
    <t>Workday Navigation: View Period Schedule</t>
  </si>
  <si>
    <t>Days Accrued</t>
  </si>
  <si>
    <t>Journal Date 6/1</t>
  </si>
  <si>
    <t>Journal Date 12/1</t>
  </si>
  <si>
    <t>1/15/2026</t>
  </si>
  <si>
    <t>Period will be open already on 12/29/2025</t>
  </si>
  <si>
    <t>2/4/2026</t>
  </si>
  <si>
    <t>7/15/2026</t>
  </si>
  <si>
    <r>
      <rPr>
        <sz val="10"/>
        <color theme="1"/>
        <rFont val="Calibri"/>
        <family val="2"/>
        <scheme val="minor"/>
      </rPr>
      <t xml:space="preserve">Payroll processing dates are subject to change.  Changes will be communicated to institution payroll offices
and posted on the UW Shared Services website:  </t>
    </r>
    <r>
      <rPr>
        <b/>
        <sz val="10"/>
        <color theme="3" tint="-0.249977111117893"/>
        <rFont val="Calibri"/>
        <family val="2"/>
        <scheme val="minor"/>
      </rPr>
      <t>https://www.wisconsin.edu/shared-services/hr-professional-resources/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</si>
</sst>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/dd/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9"/>
      <color indexed="8"/>
      <name val="Calibri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6" fillId="0" borderId="0" xfId="0" applyFont="1"/>
    <xf numFmtId="0" fontId="4" fillId="0" borderId="0" xfId="0" applyFont="1"/>
    <xf numFmtId="0" fontId="3" fillId="0" borderId="2" xfId="1" applyFont="1" applyBorder="1"/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1" xfId="1" applyBorder="1" applyAlignment="1">
      <alignment horizontal="left"/>
    </xf>
    <xf numFmtId="49" fontId="7" fillId="3" borderId="3" xfId="1" applyNumberFormat="1" applyFont="1" applyFill="1" applyBorder="1" applyAlignment="1">
      <alignment horizontal="center"/>
    </xf>
    <xf numFmtId="164" fontId="7" fillId="3" borderId="3" xfId="1" applyNumberFormat="1" applyFont="1" applyFill="1" applyBorder="1" applyAlignment="1">
      <alignment horizontal="right"/>
    </xf>
    <xf numFmtId="164" fontId="7" fillId="3" borderId="3" xfId="1" applyNumberFormat="1" applyFont="1" applyFill="1" applyBorder="1" applyAlignment="1">
      <alignment horizontal="center"/>
    </xf>
    <xf numFmtId="164" fontId="7" fillId="3" borderId="3" xfId="1" applyNumberFormat="1" applyFont="1" applyFill="1" applyBorder="1" applyAlignment="1">
      <alignment horizontal="left"/>
    </xf>
    <xf numFmtId="164" fontId="7" fillId="0" borderId="3" xfId="1" applyNumberFormat="1" applyFont="1" applyBorder="1" applyAlignment="1">
      <alignment horizontal="right"/>
    </xf>
    <xf numFmtId="16" fontId="10" fillId="0" borderId="5" xfId="0" quotePrefix="1" applyNumberFormat="1" applyFont="1" applyBorder="1" applyAlignment="1">
      <alignment horizontal="right"/>
    </xf>
    <xf numFmtId="164" fontId="4" fillId="0" borderId="0" xfId="0" applyNumberFormat="1" applyFont="1"/>
    <xf numFmtId="0" fontId="12" fillId="0" borderId="0" xfId="1" applyFont="1" applyAlignment="1">
      <alignment horizontal="center" wrapText="1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49" fontId="2" fillId="0" borderId="2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7" fillId="3" borderId="7" xfId="1" applyNumberFormat="1" applyFont="1" applyFill="1" applyBorder="1" applyAlignment="1">
      <alignment horizontal="center"/>
    </xf>
    <xf numFmtId="49" fontId="1" fillId="3" borderId="8" xfId="1" applyNumberFormat="1" applyFill="1" applyBorder="1" applyAlignment="1">
      <alignment horizontal="left" indent="2"/>
    </xf>
    <xf numFmtId="49" fontId="7" fillId="3" borderId="8" xfId="1" applyNumberFormat="1" applyFont="1" applyFill="1" applyBorder="1" applyAlignment="1">
      <alignment horizontal="center"/>
    </xf>
    <xf numFmtId="164" fontId="7" fillId="3" borderId="8" xfId="1" applyNumberFormat="1" applyFont="1" applyFill="1" applyBorder="1" applyAlignment="1">
      <alignment horizontal="right"/>
    </xf>
    <xf numFmtId="164" fontId="7" fillId="3" borderId="8" xfId="1" applyNumberFormat="1" applyFont="1" applyFill="1" applyBorder="1" applyAlignment="1">
      <alignment horizontal="center"/>
    </xf>
    <xf numFmtId="164" fontId="7" fillId="3" borderId="8" xfId="1" applyNumberFormat="1" applyFont="1" applyFill="1" applyBorder="1" applyAlignment="1">
      <alignment horizontal="left"/>
    </xf>
    <xf numFmtId="49" fontId="1" fillId="3" borderId="9" xfId="1" applyNumberFormat="1" applyFill="1" applyBorder="1" applyAlignment="1">
      <alignment horizontal="left" indent="2"/>
    </xf>
    <xf numFmtId="49" fontId="7" fillId="0" borderId="10" xfId="1" applyNumberFormat="1" applyFont="1" applyBorder="1" applyAlignment="1">
      <alignment horizontal="center"/>
    </xf>
    <xf numFmtId="49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left"/>
    </xf>
    <xf numFmtId="164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Alignment="1">
      <alignment horizontal="center"/>
    </xf>
    <xf numFmtId="49" fontId="7" fillId="3" borderId="10" xfId="1" applyNumberFormat="1" applyFont="1" applyFill="1" applyBorder="1" applyAlignment="1">
      <alignment horizontal="center"/>
    </xf>
    <xf numFmtId="49" fontId="1" fillId="3" borderId="12" xfId="1" applyNumberFormat="1" applyFill="1" applyBorder="1" applyAlignment="1">
      <alignment horizontal="left" vertical="center" indent="2"/>
    </xf>
    <xf numFmtId="49" fontId="7" fillId="3" borderId="12" xfId="1" applyNumberFormat="1" applyFont="1" applyFill="1" applyBorder="1" applyAlignment="1">
      <alignment horizontal="center"/>
    </xf>
    <xf numFmtId="164" fontId="7" fillId="3" borderId="12" xfId="1" applyNumberFormat="1" applyFont="1" applyFill="1" applyBorder="1" applyAlignment="1">
      <alignment horizontal="right"/>
    </xf>
    <xf numFmtId="164" fontId="7" fillId="3" borderId="12" xfId="1" applyNumberFormat="1" applyFont="1" applyFill="1" applyBorder="1" applyAlignment="1">
      <alignment horizontal="center"/>
    </xf>
    <xf numFmtId="164" fontId="7" fillId="3" borderId="12" xfId="1" applyNumberFormat="1" applyFont="1" applyFill="1" applyBorder="1" applyAlignment="1">
      <alignment horizontal="left"/>
    </xf>
    <xf numFmtId="164" fontId="7" fillId="3" borderId="12" xfId="1" applyNumberFormat="1" applyFont="1" applyFill="1" applyBorder="1" applyAlignment="1">
      <alignment horizontal="right" indent="1"/>
    </xf>
    <xf numFmtId="49" fontId="1" fillId="3" borderId="14" xfId="1" applyNumberFormat="1" applyFill="1" applyBorder="1" applyAlignment="1">
      <alignment horizontal="left" vertical="center" indent="2"/>
    </xf>
    <xf numFmtId="49" fontId="7" fillId="0" borderId="7" xfId="1" applyNumberFormat="1" applyFont="1" applyBorder="1" applyAlignment="1">
      <alignment horizontal="center"/>
    </xf>
    <xf numFmtId="49" fontId="1" fillId="2" borderId="8" xfId="1" applyNumberFormat="1" applyFill="1" applyBorder="1" applyAlignment="1">
      <alignment horizontal="left" indent="2"/>
    </xf>
    <xf numFmtId="49" fontId="7" fillId="2" borderId="8" xfId="1" applyNumberFormat="1" applyFont="1" applyFill="1" applyBorder="1" applyAlignment="1">
      <alignment horizontal="center"/>
    </xf>
    <xf numFmtId="164" fontId="7" fillId="0" borderId="8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left"/>
    </xf>
    <xf numFmtId="164" fontId="7" fillId="2" borderId="6" xfId="1" applyNumberFormat="1" applyFont="1" applyFill="1" applyBorder="1" applyAlignment="1">
      <alignment horizontal="right" indent="1"/>
    </xf>
    <xf numFmtId="164" fontId="7" fillId="2" borderId="6" xfId="1" applyNumberFormat="1" applyFont="1" applyFill="1" applyBorder="1" applyAlignment="1">
      <alignment horizontal="center"/>
    </xf>
    <xf numFmtId="49" fontId="1" fillId="2" borderId="9" xfId="1" applyNumberFormat="1" applyFill="1" applyBorder="1" applyAlignment="1">
      <alignment horizontal="left" indent="2"/>
    </xf>
    <xf numFmtId="49" fontId="1" fillId="3" borderId="12" xfId="1" applyNumberFormat="1" applyFill="1" applyBorder="1" applyAlignment="1">
      <alignment horizontal="left" indent="2"/>
    </xf>
    <xf numFmtId="164" fontId="7" fillId="2" borderId="8" xfId="1" applyNumberFormat="1" applyFont="1" applyFill="1" applyBorder="1" applyAlignment="1">
      <alignment horizontal="right" indent="1"/>
    </xf>
    <xf numFmtId="164" fontId="7" fillId="2" borderId="8" xfId="1" applyNumberFormat="1" applyFont="1" applyFill="1" applyBorder="1" applyAlignment="1">
      <alignment horizontal="center"/>
    </xf>
    <xf numFmtId="49" fontId="1" fillId="2" borderId="11" xfId="1" applyNumberFormat="1" applyFill="1" applyBorder="1" applyAlignment="1">
      <alignment horizontal="left" indent="2"/>
    </xf>
    <xf numFmtId="164" fontId="7" fillId="0" borderId="11" xfId="1" applyNumberFormat="1" applyFont="1" applyBorder="1" applyAlignment="1">
      <alignment horizontal="right"/>
    </xf>
    <xf numFmtId="164" fontId="7" fillId="2" borderId="11" xfId="1" applyNumberFormat="1" applyFont="1" applyFill="1" applyBorder="1" applyAlignment="1">
      <alignment horizontal="right" indent="1"/>
    </xf>
    <xf numFmtId="164" fontId="7" fillId="2" borderId="11" xfId="1" applyNumberFormat="1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 indent="2"/>
    </xf>
    <xf numFmtId="164" fontId="7" fillId="3" borderId="6" xfId="1" applyNumberFormat="1" applyFont="1" applyFill="1" applyBorder="1" applyAlignment="1">
      <alignment horizontal="right" indent="1"/>
    </xf>
    <xf numFmtId="164" fontId="7" fillId="3" borderId="6" xfId="1" applyNumberFormat="1" applyFont="1" applyFill="1" applyBorder="1" applyAlignment="1">
      <alignment horizontal="center"/>
    </xf>
    <xf numFmtId="49" fontId="7" fillId="2" borderId="10" xfId="1" applyNumberFormat="1" applyFont="1" applyFill="1" applyBorder="1" applyAlignment="1">
      <alignment horizontal="center"/>
    </xf>
    <xf numFmtId="49" fontId="1" fillId="3" borderId="11" xfId="1" applyNumberFormat="1" applyFill="1" applyBorder="1" applyAlignment="1">
      <alignment horizontal="left" indent="2"/>
    </xf>
    <xf numFmtId="49" fontId="7" fillId="3" borderId="11" xfId="1" applyNumberFormat="1" applyFont="1" applyFill="1" applyBorder="1" applyAlignment="1">
      <alignment horizontal="center"/>
    </xf>
    <xf numFmtId="164" fontId="7" fillId="5" borderId="12" xfId="1" applyNumberFormat="1" applyFont="1" applyFill="1" applyBorder="1" applyAlignment="1">
      <alignment horizontal="right" indent="1"/>
    </xf>
    <xf numFmtId="164" fontId="7" fillId="6" borderId="12" xfId="1" applyNumberFormat="1" applyFont="1" applyFill="1" applyBorder="1" applyAlignment="1">
      <alignment horizontal="right" indent="1"/>
    </xf>
    <xf numFmtId="164" fontId="7" fillId="7" borderId="12" xfId="1" applyNumberFormat="1" applyFont="1" applyFill="1" applyBorder="1" applyAlignment="1">
      <alignment horizontal="right" indent="1"/>
    </xf>
    <xf numFmtId="164" fontId="7" fillId="8" borderId="12" xfId="1" applyNumberFormat="1" applyFont="1" applyFill="1" applyBorder="1" applyAlignment="1">
      <alignment horizontal="right" indent="1"/>
    </xf>
    <xf numFmtId="164" fontId="7" fillId="10" borderId="11" xfId="1" applyNumberFormat="1" applyFont="1" applyFill="1" applyBorder="1" applyAlignment="1">
      <alignment horizontal="right" indent="1"/>
    </xf>
    <xf numFmtId="164" fontId="7" fillId="11" borderId="11" xfId="1" applyNumberFormat="1" applyFont="1" applyFill="1" applyBorder="1" applyAlignment="1">
      <alignment horizontal="right" indent="1"/>
    </xf>
    <xf numFmtId="164" fontId="7" fillId="4" borderId="11" xfId="1" applyNumberFormat="1" applyFont="1" applyFill="1" applyBorder="1" applyAlignment="1">
      <alignment horizontal="right" indent="1"/>
    </xf>
    <xf numFmtId="164" fontId="7" fillId="12" borderId="11" xfId="1" applyNumberFormat="1" applyFont="1" applyFill="1" applyBorder="1" applyAlignment="1">
      <alignment horizontal="right" indent="1"/>
    </xf>
    <xf numFmtId="164" fontId="7" fillId="13" borderId="6" xfId="1" applyNumberFormat="1" applyFont="1" applyFill="1" applyBorder="1" applyAlignment="1">
      <alignment horizontal="right" indent="1"/>
    </xf>
    <xf numFmtId="0" fontId="2" fillId="16" borderId="2" xfId="1" applyFont="1" applyFill="1" applyBorder="1" applyAlignment="1">
      <alignment horizontal="center" wrapText="1"/>
    </xf>
    <xf numFmtId="49" fontId="2" fillId="16" borderId="2" xfId="1" applyNumberFormat="1" applyFont="1" applyFill="1" applyBorder="1" applyAlignment="1">
      <alignment horizontal="center"/>
    </xf>
    <xf numFmtId="0" fontId="13" fillId="16" borderId="2" xfId="1" applyFont="1" applyFill="1" applyBorder="1" applyAlignment="1">
      <alignment horizontal="center" wrapText="1"/>
    </xf>
    <xf numFmtId="0" fontId="6" fillId="16" borderId="0" xfId="0" applyFont="1" applyFill="1"/>
    <xf numFmtId="49" fontId="7" fillId="0" borderId="15" xfId="1" applyNumberFormat="1" applyFont="1" applyBorder="1" applyAlignment="1">
      <alignment horizontal="center"/>
    </xf>
    <xf numFmtId="49" fontId="7" fillId="2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 indent="2"/>
    </xf>
    <xf numFmtId="49" fontId="7" fillId="3" borderId="16" xfId="1" applyNumberFormat="1" applyFont="1" applyFill="1" applyBorder="1" applyAlignment="1">
      <alignment horizontal="center"/>
    </xf>
    <xf numFmtId="49" fontId="7" fillId="3" borderId="17" xfId="1" applyNumberFormat="1" applyFont="1" applyFill="1" applyBorder="1" applyAlignment="1">
      <alignment horizontal="center"/>
    </xf>
    <xf numFmtId="164" fontId="7" fillId="3" borderId="17" xfId="1" applyNumberFormat="1" applyFont="1" applyFill="1" applyBorder="1" applyAlignment="1">
      <alignment horizontal="right"/>
    </xf>
    <xf numFmtId="164" fontId="7" fillId="3" borderId="17" xfId="1" applyNumberFormat="1" applyFont="1" applyFill="1" applyBorder="1" applyAlignment="1">
      <alignment horizontal="center"/>
    </xf>
    <xf numFmtId="164" fontId="7" fillId="3" borderId="17" xfId="1" applyNumberFormat="1" applyFont="1" applyFill="1" applyBorder="1" applyAlignment="1">
      <alignment horizontal="left"/>
    </xf>
    <xf numFmtId="164" fontId="7" fillId="3" borderId="17" xfId="1" applyNumberFormat="1" applyFont="1" applyFill="1" applyBorder="1" applyAlignment="1">
      <alignment horizontal="right" indent="1"/>
    </xf>
    <xf numFmtId="164" fontId="7" fillId="15" borderId="17" xfId="1" applyNumberFormat="1" applyFont="1" applyFill="1" applyBorder="1" applyAlignment="1">
      <alignment horizontal="right" indent="1"/>
    </xf>
    <xf numFmtId="49" fontId="1" fillId="3" borderId="17" xfId="1" applyNumberFormat="1" applyFill="1" applyBorder="1" applyAlignment="1">
      <alignment horizontal="left" indent="2"/>
    </xf>
    <xf numFmtId="49" fontId="1" fillId="15" borderId="17" xfId="1" applyNumberFormat="1" applyFill="1" applyBorder="1" applyAlignment="1">
      <alignment horizontal="center" vertical="center"/>
    </xf>
    <xf numFmtId="49" fontId="1" fillId="3" borderId="18" xfId="1" applyNumberFormat="1" applyFill="1" applyBorder="1" applyAlignment="1">
      <alignment horizontal="left" indent="2"/>
    </xf>
    <xf numFmtId="49" fontId="7" fillId="3" borderId="15" xfId="1" applyNumberFormat="1" applyFont="1" applyFill="1" applyBorder="1" applyAlignment="1">
      <alignment horizontal="center"/>
    </xf>
    <xf numFmtId="164" fontId="7" fillId="3" borderId="0" xfId="1" applyNumberFormat="1" applyFont="1" applyFill="1" applyAlignment="1">
      <alignment horizontal="right" indent="1"/>
    </xf>
    <xf numFmtId="164" fontId="7" fillId="3" borderId="0" xfId="1" applyNumberFormat="1" applyFont="1" applyFill="1" applyAlignment="1">
      <alignment horizontal="center"/>
    </xf>
    <xf numFmtId="49" fontId="1" fillId="3" borderId="3" xfId="1" applyNumberFormat="1" applyFill="1" applyBorder="1" applyAlignment="1">
      <alignment horizontal="left" indent="2"/>
    </xf>
    <xf numFmtId="49" fontId="7" fillId="0" borderId="21" xfId="1" applyNumberFormat="1" applyFont="1" applyBorder="1" applyAlignment="1">
      <alignment horizontal="center"/>
    </xf>
    <xf numFmtId="49" fontId="7" fillId="2" borderId="20" xfId="1" applyNumberFormat="1" applyFont="1" applyFill="1" applyBorder="1" applyAlignment="1">
      <alignment horizontal="center"/>
    </xf>
    <xf numFmtId="164" fontId="7" fillId="0" borderId="20" xfId="1" applyNumberFormat="1" applyFont="1" applyBorder="1" applyAlignment="1">
      <alignment horizontal="right"/>
    </xf>
    <xf numFmtId="164" fontId="7" fillId="0" borderId="20" xfId="1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left"/>
    </xf>
    <xf numFmtId="164" fontId="7" fillId="2" borderId="20" xfId="1" applyNumberFormat="1" applyFont="1" applyFill="1" applyBorder="1" applyAlignment="1">
      <alignment horizontal="right" indent="1"/>
    </xf>
    <xf numFmtId="164" fontId="7" fillId="2" borderId="20" xfId="1" applyNumberFormat="1" applyFont="1" applyFill="1" applyBorder="1" applyAlignment="1">
      <alignment horizontal="center"/>
    </xf>
    <xf numFmtId="49" fontId="1" fillId="2" borderId="20" xfId="1" applyNumberFormat="1" applyFill="1" applyBorder="1" applyAlignment="1">
      <alignment horizontal="left" indent="2"/>
    </xf>
    <xf numFmtId="49" fontId="7" fillId="2" borderId="15" xfId="1" applyNumberFormat="1" applyFont="1" applyFill="1" applyBorder="1" applyAlignment="1">
      <alignment horizontal="center"/>
    </xf>
    <xf numFmtId="49" fontId="7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left"/>
    </xf>
    <xf numFmtId="164" fontId="7" fillId="2" borderId="3" xfId="1" applyNumberFormat="1" applyFont="1" applyFill="1" applyBorder="1" applyAlignment="1">
      <alignment horizontal="right" indent="1"/>
    </xf>
    <xf numFmtId="164" fontId="7" fillId="2" borderId="3" xfId="1" applyNumberFormat="1" applyFont="1" applyFill="1" applyBorder="1" applyAlignment="1">
      <alignment horizontal="center"/>
    </xf>
    <xf numFmtId="49" fontId="1" fillId="2" borderId="3" xfId="1" applyNumberFormat="1" applyFill="1" applyBorder="1" applyAlignment="1">
      <alignment horizontal="left" indent="2"/>
    </xf>
    <xf numFmtId="49" fontId="7" fillId="3" borderId="22" xfId="1" applyNumberFormat="1" applyFont="1" applyFill="1" applyBorder="1" applyAlignment="1">
      <alignment horizontal="center"/>
    </xf>
    <xf numFmtId="49" fontId="7" fillId="3" borderId="23" xfId="1" applyNumberFormat="1" applyFont="1" applyFill="1" applyBorder="1" applyAlignment="1">
      <alignment horizontal="center"/>
    </xf>
    <xf numFmtId="164" fontId="7" fillId="3" borderId="23" xfId="1" applyNumberFormat="1" applyFont="1" applyFill="1" applyBorder="1" applyAlignment="1">
      <alignment horizontal="right"/>
    </xf>
    <xf numFmtId="164" fontId="7" fillId="3" borderId="23" xfId="1" applyNumberFormat="1" applyFont="1" applyFill="1" applyBorder="1" applyAlignment="1">
      <alignment horizontal="center"/>
    </xf>
    <xf numFmtId="164" fontId="7" fillId="3" borderId="23" xfId="1" applyNumberFormat="1" applyFont="1" applyFill="1" applyBorder="1" applyAlignment="1">
      <alignment horizontal="left"/>
    </xf>
    <xf numFmtId="164" fontId="7" fillId="3" borderId="23" xfId="1" applyNumberFormat="1" applyFont="1" applyFill="1" applyBorder="1" applyAlignment="1">
      <alignment horizontal="right" indent="1"/>
    </xf>
    <xf numFmtId="49" fontId="1" fillId="3" borderId="23" xfId="1" applyNumberFormat="1" applyFill="1" applyBorder="1" applyAlignment="1">
      <alignment horizontal="left" indent="2"/>
    </xf>
    <xf numFmtId="164" fontId="7" fillId="14" borderId="23" xfId="1" applyNumberFormat="1" applyFont="1" applyFill="1" applyBorder="1" applyAlignment="1">
      <alignment horizontal="right" indent="1"/>
    </xf>
    <xf numFmtId="49" fontId="7" fillId="2" borderId="16" xfId="1" applyNumberFormat="1" applyFont="1" applyFill="1" applyBorder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164" fontId="7" fillId="0" borderId="17" xfId="1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center"/>
    </xf>
    <xf numFmtId="164" fontId="7" fillId="0" borderId="17" xfId="1" applyNumberFormat="1" applyFont="1" applyBorder="1" applyAlignment="1">
      <alignment horizontal="left"/>
    </xf>
    <xf numFmtId="164" fontId="7" fillId="2" borderId="17" xfId="1" applyNumberFormat="1" applyFont="1" applyFill="1" applyBorder="1" applyAlignment="1">
      <alignment horizontal="right" indent="1"/>
    </xf>
    <xf numFmtId="164" fontId="7" fillId="2" borderId="17" xfId="1" applyNumberFormat="1" applyFont="1" applyFill="1" applyBorder="1" applyAlignment="1">
      <alignment horizontal="center"/>
    </xf>
    <xf numFmtId="49" fontId="1" fillId="2" borderId="17" xfId="1" applyNumberFormat="1" applyFill="1" applyBorder="1" applyAlignment="1">
      <alignment horizontal="left" indent="2"/>
    </xf>
    <xf numFmtId="166" fontId="1" fillId="2" borderId="17" xfId="1" applyNumberFormat="1" applyFill="1" applyBorder="1" applyAlignment="1">
      <alignment horizontal="left" indent="2"/>
    </xf>
    <xf numFmtId="49" fontId="1" fillId="2" borderId="18" xfId="1" applyNumberFormat="1" applyFill="1" applyBorder="1" applyAlignment="1">
      <alignment horizontal="left" indent="2"/>
    </xf>
    <xf numFmtId="164" fontId="7" fillId="9" borderId="20" xfId="1" applyNumberFormat="1" applyFont="1" applyFill="1" applyBorder="1" applyAlignment="1">
      <alignment horizontal="right" indent="1"/>
    </xf>
    <xf numFmtId="0" fontId="1" fillId="0" borderId="0" xfId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166" fontId="1" fillId="11" borderId="6" xfId="1" applyNumberFormat="1" applyFill="1" applyBorder="1" applyAlignment="1">
      <alignment horizontal="center" vertical="center"/>
    </xf>
    <xf numFmtId="166" fontId="1" fillId="11" borderId="12" xfId="1" applyNumberFormat="1" applyFill="1" applyBorder="1" applyAlignment="1">
      <alignment horizontal="center" vertical="center"/>
    </xf>
    <xf numFmtId="166" fontId="1" fillId="8" borderId="6" xfId="1" applyNumberFormat="1" applyFill="1" applyBorder="1" applyAlignment="1">
      <alignment horizontal="center" vertical="center" wrapText="1"/>
    </xf>
    <xf numFmtId="166" fontId="1" fillId="8" borderId="12" xfId="1" applyNumberFormat="1" applyFill="1" applyBorder="1" applyAlignment="1">
      <alignment horizontal="center" vertical="center" wrapText="1"/>
    </xf>
    <xf numFmtId="166" fontId="1" fillId="9" borderId="6" xfId="1" applyNumberFormat="1" applyFill="1" applyBorder="1" applyAlignment="1">
      <alignment horizontal="center" vertical="center"/>
    </xf>
    <xf numFmtId="166" fontId="1" fillId="9" borderId="0" xfId="1" applyNumberFormat="1" applyFill="1" applyAlignment="1">
      <alignment horizontal="center" vertical="center"/>
    </xf>
    <xf numFmtId="166" fontId="1" fillId="9" borderId="12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65" fontId="1" fillId="5" borderId="6" xfId="1" applyNumberFormat="1" applyFill="1" applyBorder="1" applyAlignment="1">
      <alignment horizontal="center" vertical="center"/>
    </xf>
    <xf numFmtId="165" fontId="1" fillId="5" borderId="12" xfId="1" applyNumberFormat="1" applyFill="1" applyBorder="1" applyAlignment="1">
      <alignment horizontal="center" vertical="center"/>
    </xf>
    <xf numFmtId="166" fontId="1" fillId="6" borderId="6" xfId="1" applyNumberFormat="1" applyFill="1" applyBorder="1" applyAlignment="1">
      <alignment horizontal="center" vertical="center"/>
    </xf>
    <xf numFmtId="166" fontId="1" fillId="6" borderId="12" xfId="1" applyNumberFormat="1" applyFill="1" applyBorder="1" applyAlignment="1">
      <alignment horizontal="center" vertical="center"/>
    </xf>
    <xf numFmtId="166" fontId="1" fillId="7" borderId="6" xfId="1" applyNumberFormat="1" applyFill="1" applyBorder="1" applyAlignment="1">
      <alignment horizontal="center" vertical="center"/>
    </xf>
    <xf numFmtId="166" fontId="1" fillId="7" borderId="12" xfId="1" applyNumberForma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166" fontId="1" fillId="4" borderId="6" xfId="1" applyNumberFormat="1" applyFill="1" applyBorder="1" applyAlignment="1">
      <alignment horizontal="center" vertical="center"/>
    </xf>
    <xf numFmtId="166" fontId="1" fillId="4" borderId="12" xfId="1" applyNumberFormat="1" applyFill="1" applyBorder="1" applyAlignment="1">
      <alignment horizontal="center" vertical="center"/>
    </xf>
    <xf numFmtId="166" fontId="1" fillId="10" borderId="6" xfId="1" applyNumberFormat="1" applyFill="1" applyBorder="1" applyAlignment="1">
      <alignment horizontal="center" vertical="center"/>
    </xf>
    <xf numFmtId="166" fontId="1" fillId="10" borderId="12" xfId="1" applyNumberFormat="1" applyFill="1" applyBorder="1" applyAlignment="1">
      <alignment horizontal="center" vertical="center"/>
    </xf>
    <xf numFmtId="166" fontId="1" fillId="14" borderId="6" xfId="1" applyNumberFormat="1" applyFill="1" applyBorder="1" applyAlignment="1">
      <alignment horizontal="center" vertical="center"/>
    </xf>
    <xf numFmtId="166" fontId="1" fillId="14" borderId="0" xfId="1" applyNumberFormat="1" applyFill="1" applyAlignment="1">
      <alignment horizontal="center" vertical="center"/>
    </xf>
    <xf numFmtId="166" fontId="1" fillId="14" borderId="12" xfId="1" applyNumberFormat="1" applyFill="1" applyBorder="1" applyAlignment="1">
      <alignment horizontal="center" vertical="center"/>
    </xf>
    <xf numFmtId="166" fontId="1" fillId="12" borderId="6" xfId="1" applyNumberFormat="1" applyFill="1" applyBorder="1" applyAlignment="1">
      <alignment horizontal="center" vertical="center"/>
    </xf>
    <xf numFmtId="166" fontId="1" fillId="12" borderId="12" xfId="1" applyNumberFormat="1" applyFill="1" applyBorder="1" applyAlignment="1">
      <alignment horizontal="center" vertical="center"/>
    </xf>
    <xf numFmtId="166" fontId="1" fillId="13" borderId="6" xfId="1" applyNumberFormat="1" applyFill="1" applyBorder="1" applyAlignment="1">
      <alignment horizontal="center" vertical="center"/>
    </xf>
    <xf numFmtId="166" fontId="1" fillId="13" borderId="12" xfId="1" applyNumberFormat="1" applyFill="1" applyBorder="1" applyAlignment="1">
      <alignment horizontal="center" vertical="center"/>
    </xf>
    <xf numFmtId="49" fontId="14" fillId="0" borderId="0" xfId="1" applyNumberFormat="1" applyFont="1" applyAlignment="1"/>
    <xf numFmtId="49" fontId="15" fillId="3" borderId="8" xfId="1" applyNumberFormat="1" applyFont="1" applyFill="1" applyBorder="1" applyAlignment="1">
      <alignment horizontal="left" indent="2"/>
    </xf>
    <xf numFmtId="49" fontId="14" fillId="2" borderId="11" xfId="1" applyNumberFormat="1" applyFont="1" applyFill="1" applyBorder="1" applyAlignment="1"/>
    <xf numFmtId="49" fontId="14" fillId="3" borderId="8" xfId="1" applyNumberFormat="1" applyFont="1" applyFill="1" applyBorder="1" applyAlignment="1"/>
    <xf numFmtId="49" fontId="15" fillId="2" borderId="20" xfId="1" applyNumberFormat="1" applyFont="1" applyFill="1" applyBorder="1" applyAlignment="1">
      <alignment horizontal="left" indent="2"/>
    </xf>
    <xf numFmtId="49" fontId="14" fillId="3" borderId="3" xfId="1" applyNumberFormat="1" applyFont="1" applyFill="1" applyBorder="1" applyAlignment="1"/>
    <xf numFmtId="0" fontId="4" fillId="0" borderId="24" xfId="0" applyFont="1" applyBorder="1"/>
    <xf numFmtId="14" fontId="1" fillId="3" borderId="14" xfId="1" applyNumberFormat="1" applyFill="1" applyBorder="1" applyAlignment="1">
      <alignment horizontal="left" vertical="center" indent="2"/>
    </xf>
    <xf numFmtId="49" fontId="15" fillId="2" borderId="25" xfId="1" applyNumberFormat="1" applyFont="1" applyFill="1" applyBorder="1" applyAlignment="1">
      <alignment horizontal="left" indent="2"/>
    </xf>
    <xf numFmtId="49" fontId="14" fillId="3" borderId="19" xfId="1" applyNumberFormat="1" applyFont="1" applyFill="1" applyBorder="1" applyAlignment="1"/>
    <xf numFmtId="49" fontId="14" fillId="3" borderId="9" xfId="1" applyNumberFormat="1" applyFont="1" applyFill="1" applyBorder="1" applyAlignment="1"/>
    <xf numFmtId="14" fontId="16" fillId="0" borderId="26" xfId="0" applyNumberFormat="1" applyFont="1" applyBorder="1"/>
    <xf numFmtId="49" fontId="15" fillId="3" borderId="9" xfId="1" applyNumberFormat="1" applyFont="1" applyFill="1" applyBorder="1" applyAlignment="1">
      <alignment horizontal="left" indent="2"/>
    </xf>
    <xf numFmtId="49" fontId="14" fillId="0" borderId="26" xfId="1" applyNumberFormat="1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173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zoomScaleNormal="100" workbookViewId="0">
      <pane xSplit="1" ySplit="6" topLeftCell="B9" activePane="bottomRight" state="frozen"/>
      <selection pane="topRight" activeCell="B1" sqref="B1"/>
      <selection pane="bottomLeft" activeCell="A7" sqref="A7"/>
      <selection pane="bottomRight" activeCell="J37" sqref="J37"/>
    </sheetView>
  </sheetViews>
  <sheetFormatPr defaultColWidth="8.81640625" defaultRowHeight="14.5" x14ac:dyDescent="0.35"/>
  <cols>
    <col min="4" max="4" width="14.26953125" hidden="1" customWidth="1"/>
    <col min="5" max="5" width="15.7265625" hidden="1" customWidth="1"/>
    <col min="6" max="6" width="14.7265625" customWidth="1"/>
    <col min="7" max="7" width="2.7265625" customWidth="1"/>
    <col min="8" max="9" width="14.7265625" customWidth="1"/>
    <col min="10" max="12" width="15.7265625" customWidth="1"/>
    <col min="13" max="13" width="18.7265625" customWidth="1"/>
    <col min="14" max="15" width="12.26953125" customWidth="1"/>
    <col min="16" max="16" width="13.7265625" customWidth="1"/>
    <col min="17" max="18" width="0" hidden="1" customWidth="1"/>
    <col min="19" max="19" width="11.1796875" hidden="1" customWidth="1"/>
    <col min="20" max="20" width="0" hidden="1" customWidth="1"/>
    <col min="21" max="21" width="8.453125" hidden="1" customWidth="1"/>
    <col min="22" max="22" width="0.1796875" customWidth="1"/>
    <col min="23" max="23" width="29.36328125" customWidth="1"/>
    <col min="24" max="24" width="12.6328125" customWidth="1"/>
  </cols>
  <sheetData>
    <row r="1" spans="1:24" x14ac:dyDescent="0.35">
      <c r="C1" s="23"/>
      <c r="D1" s="12"/>
      <c r="E1" s="12"/>
      <c r="F1" s="13"/>
      <c r="G1" s="12"/>
      <c r="H1" s="14"/>
      <c r="I1" s="14"/>
      <c r="J1" s="13" t="s">
        <v>0</v>
      </c>
      <c r="K1" s="13"/>
      <c r="L1" s="13"/>
      <c r="M1" s="23"/>
    </row>
    <row r="2" spans="1:24" ht="7.5" customHeight="1" x14ac:dyDescent="0.35">
      <c r="D2" s="8"/>
      <c r="E2" s="8"/>
      <c r="F2" s="9"/>
      <c r="G2" s="8"/>
      <c r="H2" s="10"/>
      <c r="I2" s="10"/>
      <c r="J2" s="9"/>
      <c r="K2" s="2"/>
      <c r="L2" s="2"/>
    </row>
    <row r="3" spans="1:24" ht="15.5" x14ac:dyDescent="0.35">
      <c r="C3" s="141" t="s">
        <v>37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24" s="6" customFormat="1" x14ac:dyDescent="0.35">
      <c r="D4" s="138"/>
      <c r="E4" s="138"/>
      <c r="F4" s="138"/>
      <c r="G4" s="138"/>
      <c r="H4" s="138"/>
      <c r="I4" s="138"/>
      <c r="J4" s="138"/>
      <c r="K4" s="24"/>
      <c r="L4" s="24"/>
      <c r="M4" s="23"/>
      <c r="N4"/>
      <c r="O4"/>
    </row>
    <row r="5" spans="1:24" ht="30" customHeight="1" x14ac:dyDescent="0.35">
      <c r="C5" s="139" t="s">
        <v>5</v>
      </c>
      <c r="D5" s="139"/>
      <c r="E5" s="139"/>
      <c r="F5" s="139"/>
      <c r="G5" s="139"/>
      <c r="H5" s="139"/>
      <c r="I5" s="139"/>
      <c r="J5" s="139"/>
      <c r="K5" s="140"/>
      <c r="L5" s="140"/>
      <c r="M5" s="140"/>
    </row>
    <row r="6" spans="1:24" ht="38.5" customHeight="1" thickBot="1" x14ac:dyDescent="0.4">
      <c r="A6" s="81" t="s">
        <v>90</v>
      </c>
      <c r="B6" s="81" t="s">
        <v>91</v>
      </c>
      <c r="C6" s="25" t="s">
        <v>1</v>
      </c>
      <c r="D6" s="26" t="s">
        <v>33</v>
      </c>
      <c r="E6" s="4" t="s">
        <v>2</v>
      </c>
      <c r="F6" s="158" t="s">
        <v>1</v>
      </c>
      <c r="G6" s="158"/>
      <c r="H6" s="158"/>
      <c r="I6" s="22" t="s">
        <v>88</v>
      </c>
      <c r="J6" s="5"/>
      <c r="K6" s="82" t="s">
        <v>93</v>
      </c>
      <c r="L6" s="27" t="s">
        <v>3</v>
      </c>
      <c r="M6" s="28" t="s">
        <v>33</v>
      </c>
      <c r="N6" s="81" t="s">
        <v>92</v>
      </c>
      <c r="O6" s="81" t="s">
        <v>109</v>
      </c>
      <c r="P6" s="83" t="s">
        <v>94</v>
      </c>
      <c r="Q6" s="81" t="s">
        <v>94</v>
      </c>
      <c r="R6" s="81"/>
      <c r="S6" s="81"/>
      <c r="T6" s="81"/>
      <c r="U6" s="81"/>
      <c r="V6" s="81"/>
      <c r="W6" s="81" t="s">
        <v>95</v>
      </c>
      <c r="X6" s="81" t="s">
        <v>107</v>
      </c>
    </row>
    <row r="7" spans="1:24" s="7" customFormat="1" ht="15" thickBot="1" x14ac:dyDescent="0.4">
      <c r="A7" s="90" t="s">
        <v>96</v>
      </c>
      <c r="B7" s="91" t="s">
        <v>67</v>
      </c>
      <c r="C7" s="91" t="s">
        <v>62</v>
      </c>
      <c r="D7" s="92" t="s">
        <v>8</v>
      </c>
      <c r="E7" s="93" t="s">
        <v>6</v>
      </c>
      <c r="F7" s="94">
        <v>46005</v>
      </c>
      <c r="G7" s="95" t="s">
        <v>4</v>
      </c>
      <c r="H7" s="95">
        <f t="shared" ref="H7:H8" si="0">F7+13</f>
        <v>46018</v>
      </c>
      <c r="I7" s="96">
        <v>46021</v>
      </c>
      <c r="J7" s="93" t="s">
        <v>89</v>
      </c>
      <c r="K7" s="93">
        <f t="shared" ref="K7:K34" si="1">I7+3</f>
        <v>46024</v>
      </c>
      <c r="L7" s="93">
        <v>46030</v>
      </c>
      <c r="M7" s="97" t="s">
        <v>8</v>
      </c>
      <c r="N7" s="97" t="s">
        <v>101</v>
      </c>
      <c r="O7" s="97" t="s">
        <v>64</v>
      </c>
      <c r="P7" s="98" t="s">
        <v>99</v>
      </c>
      <c r="Q7" s="97"/>
      <c r="R7" s="97" t="b">
        <f t="shared" ref="R7:R34" si="2">I7=S7</f>
        <v>1</v>
      </c>
      <c r="S7" s="97">
        <v>46021</v>
      </c>
      <c r="T7" s="97"/>
      <c r="U7" s="97" t="b">
        <f t="shared" ref="U7:U34" si="3">J7=V7</f>
        <v>0</v>
      </c>
      <c r="V7" s="97">
        <v>46030</v>
      </c>
      <c r="W7" s="97"/>
      <c r="X7" s="99"/>
    </row>
    <row r="8" spans="1:24" s="7" customFormat="1" x14ac:dyDescent="0.35">
      <c r="A8" s="85" t="s">
        <v>96</v>
      </c>
      <c r="B8" s="86" t="s">
        <v>68</v>
      </c>
      <c r="C8" s="86" t="s">
        <v>63</v>
      </c>
      <c r="D8" s="19" t="s">
        <v>9</v>
      </c>
      <c r="E8" s="87" t="s">
        <v>7</v>
      </c>
      <c r="F8" s="88">
        <f>H7+1</f>
        <v>46019</v>
      </c>
      <c r="G8" s="40" t="s">
        <v>4</v>
      </c>
      <c r="H8" s="40">
        <f t="shared" si="0"/>
        <v>46032</v>
      </c>
      <c r="I8" s="40">
        <v>46037</v>
      </c>
      <c r="J8" s="41" t="s">
        <v>89</v>
      </c>
      <c r="K8" s="41">
        <f t="shared" si="1"/>
        <v>46040</v>
      </c>
      <c r="L8" s="41">
        <f>L7+14</f>
        <v>46044</v>
      </c>
      <c r="M8" s="89" t="s">
        <v>9</v>
      </c>
      <c r="N8" s="89"/>
      <c r="O8" s="89"/>
      <c r="P8" s="142" t="s">
        <v>112</v>
      </c>
      <c r="Q8" s="89"/>
      <c r="R8" s="89" t="b">
        <f t="shared" si="2"/>
        <v>1</v>
      </c>
      <c r="S8" s="89">
        <v>46037</v>
      </c>
      <c r="T8" s="89"/>
      <c r="U8" s="89" t="b">
        <f t="shared" si="3"/>
        <v>0</v>
      </c>
      <c r="V8" s="89">
        <f t="shared" ref="V8:V34" si="4">V7+14</f>
        <v>46044</v>
      </c>
      <c r="W8" s="170" t="s">
        <v>113</v>
      </c>
      <c r="X8" s="176"/>
    </row>
    <row r="9" spans="1:24" s="7" customFormat="1" ht="15" thickBot="1" x14ac:dyDescent="0.4">
      <c r="A9" s="42" t="s">
        <v>96</v>
      </c>
      <c r="B9" s="44" t="s">
        <v>68</v>
      </c>
      <c r="C9" s="44" t="s">
        <v>64</v>
      </c>
      <c r="D9" s="45" t="s">
        <v>10</v>
      </c>
      <c r="E9" s="46" t="s">
        <v>39</v>
      </c>
      <c r="F9" s="47">
        <f>H8+1</f>
        <v>46033</v>
      </c>
      <c r="G9" s="48" t="s">
        <v>4</v>
      </c>
      <c r="H9" s="48">
        <f>F9+13</f>
        <v>46046</v>
      </c>
      <c r="I9" s="72">
        <f>I8+14</f>
        <v>46051</v>
      </c>
      <c r="J9" s="46" t="s">
        <v>89</v>
      </c>
      <c r="K9" s="46">
        <f t="shared" si="1"/>
        <v>46054</v>
      </c>
      <c r="L9" s="46">
        <f t="shared" ref="L9:L29" si="5">L8+14</f>
        <v>46058</v>
      </c>
      <c r="M9" s="43" t="s">
        <v>10</v>
      </c>
      <c r="N9" s="43" t="s">
        <v>101</v>
      </c>
      <c r="O9" s="43" t="s">
        <v>66</v>
      </c>
      <c r="P9" s="143"/>
      <c r="Q9" s="43"/>
      <c r="R9" s="43" t="b">
        <f t="shared" si="2"/>
        <v>1</v>
      </c>
      <c r="S9" s="43">
        <f t="shared" ref="S9:S34" si="6">S8+14</f>
        <v>46051</v>
      </c>
      <c r="T9" s="43"/>
      <c r="U9" s="43" t="b">
        <f t="shared" si="3"/>
        <v>0</v>
      </c>
      <c r="V9" s="43">
        <f t="shared" si="4"/>
        <v>46058</v>
      </c>
      <c r="W9" s="43"/>
      <c r="X9" s="49" t="s">
        <v>114</v>
      </c>
    </row>
    <row r="10" spans="1:24" s="7" customFormat="1" x14ac:dyDescent="0.35">
      <c r="A10" s="50" t="s">
        <v>96</v>
      </c>
      <c r="B10" s="52" t="s">
        <v>69</v>
      </c>
      <c r="C10" s="52" t="s">
        <v>65</v>
      </c>
      <c r="D10" s="53" t="s">
        <v>11</v>
      </c>
      <c r="E10" s="54" t="s">
        <v>40</v>
      </c>
      <c r="F10" s="55">
        <f>H9+1</f>
        <v>46047</v>
      </c>
      <c r="G10" s="56" t="s">
        <v>4</v>
      </c>
      <c r="H10" s="56">
        <f>F10+13</f>
        <v>46060</v>
      </c>
      <c r="I10" s="56">
        <f>I9+14</f>
        <v>46065</v>
      </c>
      <c r="J10" s="57" t="s">
        <v>89</v>
      </c>
      <c r="K10" s="57">
        <f t="shared" si="1"/>
        <v>46068</v>
      </c>
      <c r="L10" s="57">
        <f>L9+14</f>
        <v>46072</v>
      </c>
      <c r="M10" s="51" t="s">
        <v>11</v>
      </c>
      <c r="N10" s="51"/>
      <c r="O10" s="51"/>
      <c r="P10" s="152">
        <f>+I9</f>
        <v>46051</v>
      </c>
      <c r="Q10" s="51"/>
      <c r="R10" s="51" t="b">
        <f t="shared" si="2"/>
        <v>1</v>
      </c>
      <c r="S10" s="51">
        <f t="shared" si="6"/>
        <v>46065</v>
      </c>
      <c r="T10" s="51"/>
      <c r="U10" s="51" t="b">
        <f t="shared" si="3"/>
        <v>0</v>
      </c>
      <c r="V10" s="51">
        <f t="shared" si="4"/>
        <v>46072</v>
      </c>
      <c r="W10" s="51"/>
      <c r="X10" s="58"/>
    </row>
    <row r="11" spans="1:24" s="7" customFormat="1" ht="15" thickBot="1" x14ac:dyDescent="0.4">
      <c r="A11" s="42" t="s">
        <v>96</v>
      </c>
      <c r="B11" s="44" t="s">
        <v>69</v>
      </c>
      <c r="C11" s="44" t="s">
        <v>66</v>
      </c>
      <c r="D11" s="45" t="s">
        <v>12</v>
      </c>
      <c r="E11" s="46" t="s">
        <v>41</v>
      </c>
      <c r="F11" s="47">
        <f>H10+1</f>
        <v>46061</v>
      </c>
      <c r="G11" s="48" t="s">
        <v>4</v>
      </c>
      <c r="H11" s="48">
        <f>F11+13</f>
        <v>46074</v>
      </c>
      <c r="I11" s="73">
        <f t="shared" ref="I11:I32" si="7">I10+14</f>
        <v>46079</v>
      </c>
      <c r="J11" s="46" t="s">
        <v>89</v>
      </c>
      <c r="K11" s="46">
        <f t="shared" si="1"/>
        <v>46082</v>
      </c>
      <c r="L11" s="46">
        <f t="shared" si="5"/>
        <v>46086</v>
      </c>
      <c r="M11" s="59" t="s">
        <v>12</v>
      </c>
      <c r="N11" s="59" t="s">
        <v>101</v>
      </c>
      <c r="O11" s="59" t="s">
        <v>66</v>
      </c>
      <c r="P11" s="153"/>
      <c r="Q11" s="59"/>
      <c r="R11" s="59" t="b">
        <f t="shared" si="2"/>
        <v>1</v>
      </c>
      <c r="S11" s="59">
        <f t="shared" si="6"/>
        <v>46079</v>
      </c>
      <c r="T11" s="59"/>
      <c r="U11" s="59" t="b">
        <f t="shared" si="3"/>
        <v>0</v>
      </c>
      <c r="V11" s="59">
        <f t="shared" si="4"/>
        <v>46086</v>
      </c>
      <c r="W11" s="59"/>
      <c r="X11" s="177">
        <v>46085</v>
      </c>
    </row>
    <row r="12" spans="1:24" s="7" customFormat="1" x14ac:dyDescent="0.35">
      <c r="A12" s="50" t="s">
        <v>96</v>
      </c>
      <c r="B12" s="52" t="s">
        <v>70</v>
      </c>
      <c r="C12" s="52" t="s">
        <v>67</v>
      </c>
      <c r="D12" s="53" t="s">
        <v>13</v>
      </c>
      <c r="E12" s="54" t="s">
        <v>42</v>
      </c>
      <c r="F12" s="55">
        <f t="shared" ref="F12:F34" si="8">H11+1</f>
        <v>46075</v>
      </c>
      <c r="G12" s="60" t="s">
        <v>4</v>
      </c>
      <c r="H12" s="60">
        <f t="shared" ref="H12:H34" si="9">F12+13</f>
        <v>46088</v>
      </c>
      <c r="I12" s="60">
        <f t="shared" si="7"/>
        <v>46093</v>
      </c>
      <c r="J12" s="61" t="s">
        <v>89</v>
      </c>
      <c r="K12" s="61">
        <f t="shared" si="1"/>
        <v>46096</v>
      </c>
      <c r="L12" s="61">
        <f t="shared" si="5"/>
        <v>46100</v>
      </c>
      <c r="M12" s="51" t="s">
        <v>13</v>
      </c>
      <c r="N12" s="51"/>
      <c r="O12" s="51"/>
      <c r="P12" s="154">
        <f>I11</f>
        <v>46079</v>
      </c>
      <c r="Q12" s="51"/>
      <c r="R12" s="51" t="b">
        <f t="shared" si="2"/>
        <v>1</v>
      </c>
      <c r="S12" s="51">
        <f t="shared" si="6"/>
        <v>46093</v>
      </c>
      <c r="T12" s="51"/>
      <c r="U12" s="51" t="b">
        <f t="shared" si="3"/>
        <v>0</v>
      </c>
      <c r="V12" s="51">
        <f t="shared" si="4"/>
        <v>46100</v>
      </c>
      <c r="W12" s="51"/>
      <c r="X12" s="58"/>
    </row>
    <row r="13" spans="1:24" s="7" customFormat="1" ht="15" thickBot="1" x14ac:dyDescent="0.4">
      <c r="A13" s="42" t="s">
        <v>96</v>
      </c>
      <c r="B13" s="44" t="s">
        <v>70</v>
      </c>
      <c r="C13" s="44" t="s">
        <v>68</v>
      </c>
      <c r="D13" s="45" t="s">
        <v>14</v>
      </c>
      <c r="E13" s="46" t="s">
        <v>43</v>
      </c>
      <c r="F13" s="47">
        <f t="shared" si="8"/>
        <v>46089</v>
      </c>
      <c r="G13" s="48" t="s">
        <v>4</v>
      </c>
      <c r="H13" s="48">
        <f t="shared" si="9"/>
        <v>46102</v>
      </c>
      <c r="I13" s="74">
        <f t="shared" si="7"/>
        <v>46107</v>
      </c>
      <c r="J13" s="46" t="s">
        <v>89</v>
      </c>
      <c r="K13" s="46">
        <f t="shared" si="1"/>
        <v>46110</v>
      </c>
      <c r="L13" s="46">
        <f t="shared" si="5"/>
        <v>46114</v>
      </c>
      <c r="M13" s="59" t="s">
        <v>14</v>
      </c>
      <c r="N13" s="59" t="s">
        <v>101</v>
      </c>
      <c r="O13" s="59" t="s">
        <v>68</v>
      </c>
      <c r="P13" s="155"/>
      <c r="Q13" s="59"/>
      <c r="R13" s="59" t="b">
        <f t="shared" si="2"/>
        <v>1</v>
      </c>
      <c r="S13" s="59">
        <f t="shared" si="6"/>
        <v>46107</v>
      </c>
      <c r="T13" s="59"/>
      <c r="U13" s="59" t="b">
        <f t="shared" si="3"/>
        <v>0</v>
      </c>
      <c r="V13" s="59">
        <f t="shared" si="4"/>
        <v>46114</v>
      </c>
      <c r="W13" s="59"/>
      <c r="X13" s="177">
        <v>46115</v>
      </c>
    </row>
    <row r="14" spans="1:24" s="7" customFormat="1" x14ac:dyDescent="0.35">
      <c r="A14" s="50" t="s">
        <v>96</v>
      </c>
      <c r="B14" s="52" t="s">
        <v>71</v>
      </c>
      <c r="C14" s="52" t="s">
        <v>69</v>
      </c>
      <c r="D14" s="53" t="s">
        <v>15</v>
      </c>
      <c r="E14" s="54" t="s">
        <v>44</v>
      </c>
      <c r="F14" s="55">
        <f t="shared" si="8"/>
        <v>46103</v>
      </c>
      <c r="G14" s="60" t="s">
        <v>4</v>
      </c>
      <c r="H14" s="60">
        <f t="shared" si="9"/>
        <v>46116</v>
      </c>
      <c r="I14" s="60">
        <f t="shared" si="7"/>
        <v>46121</v>
      </c>
      <c r="J14" s="61" t="s">
        <v>89</v>
      </c>
      <c r="K14" s="61">
        <f t="shared" si="1"/>
        <v>46124</v>
      </c>
      <c r="L14" s="61">
        <f t="shared" si="5"/>
        <v>46128</v>
      </c>
      <c r="M14" s="51" t="s">
        <v>15</v>
      </c>
      <c r="N14" s="51"/>
      <c r="O14" s="51"/>
      <c r="P14" s="156">
        <f>I13</f>
        <v>46107</v>
      </c>
      <c r="Q14" s="51"/>
      <c r="R14" s="51" t="b">
        <f t="shared" si="2"/>
        <v>1</v>
      </c>
      <c r="S14" s="51">
        <f t="shared" si="6"/>
        <v>46121</v>
      </c>
      <c r="T14" s="51"/>
      <c r="U14" s="51" t="b">
        <f t="shared" si="3"/>
        <v>0</v>
      </c>
      <c r="V14" s="51">
        <f t="shared" si="4"/>
        <v>46128</v>
      </c>
      <c r="W14" s="51"/>
      <c r="X14" s="58"/>
    </row>
    <row r="15" spans="1:24" s="7" customFormat="1" ht="15" thickBot="1" x14ac:dyDescent="0.4">
      <c r="A15" s="42" t="s">
        <v>96</v>
      </c>
      <c r="B15" s="44" t="s">
        <v>71</v>
      </c>
      <c r="C15" s="44" t="s">
        <v>70</v>
      </c>
      <c r="D15" s="45" t="s">
        <v>61</v>
      </c>
      <c r="E15" s="46" t="s">
        <v>45</v>
      </c>
      <c r="F15" s="47">
        <f t="shared" si="8"/>
        <v>46117</v>
      </c>
      <c r="G15" s="48" t="s">
        <v>4</v>
      </c>
      <c r="H15" s="48">
        <f t="shared" si="9"/>
        <v>46130</v>
      </c>
      <c r="I15" s="75">
        <f t="shared" si="7"/>
        <v>46135</v>
      </c>
      <c r="J15" s="46" t="s">
        <v>89</v>
      </c>
      <c r="K15" s="46">
        <f t="shared" si="1"/>
        <v>46138</v>
      </c>
      <c r="L15" s="46">
        <f t="shared" si="5"/>
        <v>46142</v>
      </c>
      <c r="M15" s="59" t="s">
        <v>61</v>
      </c>
      <c r="N15" s="59" t="s">
        <v>101</v>
      </c>
      <c r="O15" s="59" t="s">
        <v>70</v>
      </c>
      <c r="P15" s="157"/>
      <c r="Q15" s="59"/>
      <c r="R15" s="59" t="b">
        <f t="shared" si="2"/>
        <v>1</v>
      </c>
      <c r="S15" s="59">
        <f t="shared" si="6"/>
        <v>46135</v>
      </c>
      <c r="T15" s="59"/>
      <c r="U15" s="59" t="b">
        <f t="shared" si="3"/>
        <v>0</v>
      </c>
      <c r="V15" s="59">
        <f t="shared" si="4"/>
        <v>46142</v>
      </c>
      <c r="W15" s="59"/>
      <c r="X15" s="177">
        <v>46147</v>
      </c>
    </row>
    <row r="16" spans="1:24" s="7" customFormat="1" x14ac:dyDescent="0.35">
      <c r="A16" s="50" t="s">
        <v>96</v>
      </c>
      <c r="B16" s="52" t="s">
        <v>72</v>
      </c>
      <c r="C16" s="52" t="s">
        <v>71</v>
      </c>
      <c r="D16" s="53" t="s">
        <v>16</v>
      </c>
      <c r="E16" s="54" t="s">
        <v>46</v>
      </c>
      <c r="F16" s="55">
        <f t="shared" si="8"/>
        <v>46131</v>
      </c>
      <c r="G16" s="60" t="s">
        <v>4</v>
      </c>
      <c r="H16" s="60">
        <f t="shared" si="9"/>
        <v>46144</v>
      </c>
      <c r="I16" s="60">
        <f t="shared" si="7"/>
        <v>46149</v>
      </c>
      <c r="J16" s="61" t="s">
        <v>89</v>
      </c>
      <c r="K16" s="61">
        <f t="shared" si="1"/>
        <v>46152</v>
      </c>
      <c r="L16" s="61">
        <f t="shared" si="5"/>
        <v>46156</v>
      </c>
      <c r="M16" s="51" t="s">
        <v>16</v>
      </c>
      <c r="N16" s="51"/>
      <c r="O16" s="51"/>
      <c r="P16" s="146">
        <f>I15</f>
        <v>46135</v>
      </c>
      <c r="Q16" s="51"/>
      <c r="R16" s="51" t="b">
        <f t="shared" si="2"/>
        <v>1</v>
      </c>
      <c r="S16" s="51">
        <f t="shared" si="6"/>
        <v>46149</v>
      </c>
      <c r="T16" s="51"/>
      <c r="U16" s="51" t="b">
        <f t="shared" si="3"/>
        <v>0</v>
      </c>
      <c r="V16" s="51">
        <f t="shared" si="4"/>
        <v>46156</v>
      </c>
      <c r="W16" s="51"/>
      <c r="X16" s="58"/>
    </row>
    <row r="17" spans="1:24" s="7" customFormat="1" ht="15" thickBot="1" x14ac:dyDescent="0.4">
      <c r="A17" s="42" t="s">
        <v>96</v>
      </c>
      <c r="B17" s="44" t="s">
        <v>72</v>
      </c>
      <c r="C17" s="44" t="s">
        <v>72</v>
      </c>
      <c r="D17" s="45" t="s">
        <v>17</v>
      </c>
      <c r="E17" s="46" t="s">
        <v>34</v>
      </c>
      <c r="F17" s="47">
        <f t="shared" si="8"/>
        <v>46145</v>
      </c>
      <c r="G17" s="48" t="s">
        <v>4</v>
      </c>
      <c r="H17" s="48">
        <f t="shared" si="9"/>
        <v>46158</v>
      </c>
      <c r="I17" s="48">
        <f t="shared" si="7"/>
        <v>46163</v>
      </c>
      <c r="J17" s="46" t="s">
        <v>89</v>
      </c>
      <c r="K17" s="46">
        <f t="shared" si="1"/>
        <v>46166</v>
      </c>
      <c r="L17" s="46">
        <f t="shared" si="5"/>
        <v>46170</v>
      </c>
      <c r="M17" s="70" t="s">
        <v>17</v>
      </c>
      <c r="N17" s="59" t="s">
        <v>101</v>
      </c>
      <c r="O17" s="59" t="s">
        <v>71</v>
      </c>
      <c r="P17" s="147"/>
      <c r="Q17" s="70"/>
      <c r="R17" s="70" t="b">
        <f t="shared" si="2"/>
        <v>1</v>
      </c>
      <c r="S17" s="70">
        <f t="shared" si="6"/>
        <v>46163</v>
      </c>
      <c r="T17" s="70"/>
      <c r="U17" s="70" t="b">
        <f t="shared" si="3"/>
        <v>0</v>
      </c>
      <c r="V17" s="70">
        <f t="shared" si="4"/>
        <v>46170</v>
      </c>
      <c r="W17" s="59"/>
      <c r="X17" s="177">
        <v>46176</v>
      </c>
    </row>
    <row r="18" spans="1:24" s="7" customFormat="1" x14ac:dyDescent="0.35">
      <c r="A18" s="104" t="s">
        <v>96</v>
      </c>
      <c r="B18" s="105" t="s">
        <v>73</v>
      </c>
      <c r="C18" s="105" t="s">
        <v>73</v>
      </c>
      <c r="D18" s="106" t="s">
        <v>18</v>
      </c>
      <c r="E18" s="107" t="s">
        <v>35</v>
      </c>
      <c r="F18" s="108">
        <f t="shared" si="8"/>
        <v>46159</v>
      </c>
      <c r="G18" s="109" t="s">
        <v>4</v>
      </c>
      <c r="H18" s="109">
        <f t="shared" si="9"/>
        <v>46172</v>
      </c>
      <c r="I18" s="137">
        <f t="shared" si="7"/>
        <v>46177</v>
      </c>
      <c r="J18" s="110" t="s">
        <v>89</v>
      </c>
      <c r="K18" s="110">
        <f t="shared" si="1"/>
        <v>46180</v>
      </c>
      <c r="L18" s="110">
        <f t="shared" si="5"/>
        <v>46184</v>
      </c>
      <c r="M18" s="111" t="s">
        <v>18</v>
      </c>
      <c r="N18" s="111"/>
      <c r="O18" s="111"/>
      <c r="P18" s="148">
        <f>I18</f>
        <v>46177</v>
      </c>
      <c r="Q18" s="111"/>
      <c r="R18" s="111" t="b">
        <f t="shared" si="2"/>
        <v>1</v>
      </c>
      <c r="S18" s="111">
        <f t="shared" si="6"/>
        <v>46177</v>
      </c>
      <c r="T18" s="111"/>
      <c r="U18" s="111" t="b">
        <f t="shared" si="3"/>
        <v>0</v>
      </c>
      <c r="V18" s="111">
        <f t="shared" si="4"/>
        <v>46184</v>
      </c>
      <c r="W18" s="174" t="s">
        <v>110</v>
      </c>
      <c r="X18" s="178"/>
    </row>
    <row r="19" spans="1:24" s="7" customFormat="1" x14ac:dyDescent="0.35">
      <c r="A19" s="100" t="s">
        <v>96</v>
      </c>
      <c r="B19" s="15" t="s">
        <v>73</v>
      </c>
      <c r="C19" s="15" t="s">
        <v>74</v>
      </c>
      <c r="D19" s="16" t="s">
        <v>19</v>
      </c>
      <c r="E19" s="17" t="s">
        <v>36</v>
      </c>
      <c r="F19" s="18">
        <f t="shared" si="8"/>
        <v>46173</v>
      </c>
      <c r="G19" s="101" t="s">
        <v>4</v>
      </c>
      <c r="H19" s="101">
        <f t="shared" si="9"/>
        <v>46186</v>
      </c>
      <c r="I19" s="101">
        <f>I18+14</f>
        <v>46191</v>
      </c>
      <c r="J19" s="102" t="s">
        <v>89</v>
      </c>
      <c r="K19" s="102">
        <f t="shared" si="1"/>
        <v>46194</v>
      </c>
      <c r="L19" s="102">
        <f t="shared" si="5"/>
        <v>46198</v>
      </c>
      <c r="M19" s="103" t="s">
        <v>19</v>
      </c>
      <c r="N19" s="103"/>
      <c r="O19" s="103"/>
      <c r="P19" s="149"/>
      <c r="Q19" s="103"/>
      <c r="R19" s="103" t="b">
        <f t="shared" si="2"/>
        <v>1</v>
      </c>
      <c r="S19" s="103">
        <f t="shared" si="6"/>
        <v>46191</v>
      </c>
      <c r="T19" s="103"/>
      <c r="U19" s="103" t="b">
        <f t="shared" si="3"/>
        <v>0</v>
      </c>
      <c r="V19" s="103">
        <f t="shared" si="4"/>
        <v>46198</v>
      </c>
      <c r="W19" s="175" t="s">
        <v>103</v>
      </c>
      <c r="X19" s="179"/>
    </row>
    <row r="20" spans="1:24" s="7" customFormat="1" ht="15" thickBot="1" x14ac:dyDescent="0.4">
      <c r="A20" s="36" t="s">
        <v>96</v>
      </c>
      <c r="B20" s="37" t="s">
        <v>73</v>
      </c>
      <c r="C20" s="37" t="s">
        <v>75</v>
      </c>
      <c r="D20" s="63" t="s">
        <v>20</v>
      </c>
      <c r="E20" s="38" t="s">
        <v>47</v>
      </c>
      <c r="F20" s="39">
        <f t="shared" si="8"/>
        <v>46187</v>
      </c>
      <c r="G20" s="64" t="s">
        <v>4</v>
      </c>
      <c r="H20" s="64">
        <f t="shared" si="9"/>
        <v>46200</v>
      </c>
      <c r="I20" s="76">
        <f>I19+14</f>
        <v>46205</v>
      </c>
      <c r="J20" s="65" t="s">
        <v>89</v>
      </c>
      <c r="K20" s="65">
        <f t="shared" si="1"/>
        <v>46208</v>
      </c>
      <c r="L20" s="65">
        <f t="shared" si="5"/>
        <v>46212</v>
      </c>
      <c r="M20" s="62" t="s">
        <v>20</v>
      </c>
      <c r="N20" s="62" t="s">
        <v>101</v>
      </c>
      <c r="O20" s="62" t="s">
        <v>63</v>
      </c>
      <c r="P20" s="150"/>
      <c r="Q20" s="62"/>
      <c r="R20" s="62" t="b">
        <f t="shared" si="2"/>
        <v>1</v>
      </c>
      <c r="S20" s="62">
        <f t="shared" si="6"/>
        <v>46205</v>
      </c>
      <c r="T20" s="62"/>
      <c r="U20" s="62" t="b">
        <f t="shared" si="3"/>
        <v>0</v>
      </c>
      <c r="V20" s="62">
        <f t="shared" si="4"/>
        <v>46212</v>
      </c>
      <c r="W20" s="62"/>
      <c r="X20" s="66" t="s">
        <v>115</v>
      </c>
    </row>
    <row r="21" spans="1:24" s="7" customFormat="1" x14ac:dyDescent="0.35">
      <c r="A21" s="29" t="s">
        <v>97</v>
      </c>
      <c r="B21" s="31" t="s">
        <v>62</v>
      </c>
      <c r="C21" s="31" t="s">
        <v>76</v>
      </c>
      <c r="D21" s="32" t="s">
        <v>21</v>
      </c>
      <c r="E21" s="33" t="s">
        <v>48</v>
      </c>
      <c r="F21" s="34">
        <f t="shared" si="8"/>
        <v>46201</v>
      </c>
      <c r="G21" s="67" t="s">
        <v>4</v>
      </c>
      <c r="H21" s="67">
        <f t="shared" si="9"/>
        <v>46214</v>
      </c>
      <c r="I21" s="67">
        <f>I20+14</f>
        <v>46219</v>
      </c>
      <c r="J21" s="68" t="s">
        <v>89</v>
      </c>
      <c r="K21" s="68">
        <f t="shared" si="1"/>
        <v>46222</v>
      </c>
      <c r="L21" s="68">
        <f t="shared" si="5"/>
        <v>46226</v>
      </c>
      <c r="M21" s="30" t="s">
        <v>21</v>
      </c>
      <c r="N21" s="30"/>
      <c r="O21" s="30"/>
      <c r="P21" s="161">
        <f>I20</f>
        <v>46205</v>
      </c>
      <c r="Q21" s="30"/>
      <c r="R21" s="30" t="b">
        <f t="shared" si="2"/>
        <v>1</v>
      </c>
      <c r="S21" s="30">
        <f t="shared" si="6"/>
        <v>46219</v>
      </c>
      <c r="T21" s="30"/>
      <c r="U21" s="30" t="b">
        <f t="shared" si="3"/>
        <v>0</v>
      </c>
      <c r="V21" s="30">
        <f t="shared" si="4"/>
        <v>46226</v>
      </c>
      <c r="W21" s="173" t="s">
        <v>104</v>
      </c>
      <c r="X21" s="180"/>
    </row>
    <row r="22" spans="1:24" s="7" customFormat="1" ht="15" thickBot="1" x14ac:dyDescent="0.4">
      <c r="A22" s="69" t="s">
        <v>97</v>
      </c>
      <c r="B22" s="37" t="s">
        <v>62</v>
      </c>
      <c r="C22" s="37" t="s">
        <v>77</v>
      </c>
      <c r="D22" s="63" t="s">
        <v>22</v>
      </c>
      <c r="E22" s="38" t="s">
        <v>49</v>
      </c>
      <c r="F22" s="39">
        <f t="shared" si="8"/>
        <v>46215</v>
      </c>
      <c r="G22" s="64" t="s">
        <v>4</v>
      </c>
      <c r="H22" s="64">
        <f t="shared" si="9"/>
        <v>46228</v>
      </c>
      <c r="I22" s="77">
        <f t="shared" si="7"/>
        <v>46233</v>
      </c>
      <c r="J22" s="65" t="s">
        <v>89</v>
      </c>
      <c r="K22" s="65">
        <f t="shared" si="1"/>
        <v>46236</v>
      </c>
      <c r="L22" s="65">
        <f t="shared" si="5"/>
        <v>46240</v>
      </c>
      <c r="M22" s="62" t="s">
        <v>22</v>
      </c>
      <c r="N22" s="62" t="s">
        <v>101</v>
      </c>
      <c r="O22" s="62" t="s">
        <v>66</v>
      </c>
      <c r="P22" s="162"/>
      <c r="Q22" s="62"/>
      <c r="R22" s="62" t="b">
        <f t="shared" si="2"/>
        <v>1</v>
      </c>
      <c r="S22" s="62">
        <f t="shared" si="6"/>
        <v>46233</v>
      </c>
      <c r="T22" s="62"/>
      <c r="U22" s="62" t="b">
        <f t="shared" si="3"/>
        <v>0</v>
      </c>
      <c r="V22" s="62">
        <f t="shared" si="4"/>
        <v>46240</v>
      </c>
      <c r="W22" s="62"/>
      <c r="X22" s="181">
        <v>46239</v>
      </c>
    </row>
    <row r="23" spans="1:24" s="7" customFormat="1" x14ac:dyDescent="0.35">
      <c r="A23" s="29" t="s">
        <v>97</v>
      </c>
      <c r="B23" s="31" t="s">
        <v>63</v>
      </c>
      <c r="C23" s="31" t="s">
        <v>78</v>
      </c>
      <c r="D23" s="32" t="s">
        <v>23</v>
      </c>
      <c r="E23" s="33" t="s">
        <v>50</v>
      </c>
      <c r="F23" s="34">
        <f t="shared" si="8"/>
        <v>46229</v>
      </c>
      <c r="G23" s="67" t="s">
        <v>4</v>
      </c>
      <c r="H23" s="67">
        <f t="shared" si="9"/>
        <v>46242</v>
      </c>
      <c r="I23" s="67">
        <f t="shared" si="7"/>
        <v>46247</v>
      </c>
      <c r="J23" s="68" t="s">
        <v>89</v>
      </c>
      <c r="K23" s="68">
        <f t="shared" si="1"/>
        <v>46250</v>
      </c>
      <c r="L23" s="68">
        <f t="shared" si="5"/>
        <v>46254</v>
      </c>
      <c r="M23" s="30" t="s">
        <v>23</v>
      </c>
      <c r="N23" s="30"/>
      <c r="O23" s="30"/>
      <c r="P23" s="144">
        <f>I22</f>
        <v>46233</v>
      </c>
      <c r="Q23" s="30"/>
      <c r="R23" s="30" t="b">
        <f t="shared" si="2"/>
        <v>1</v>
      </c>
      <c r="S23" s="30">
        <f t="shared" si="6"/>
        <v>46247</v>
      </c>
      <c r="T23" s="30"/>
      <c r="U23" s="30" t="b">
        <f t="shared" si="3"/>
        <v>0</v>
      </c>
      <c r="V23" s="30">
        <f t="shared" si="4"/>
        <v>46254</v>
      </c>
      <c r="W23" s="30"/>
      <c r="X23" s="35"/>
    </row>
    <row r="24" spans="1:24" s="7" customFormat="1" ht="15" thickBot="1" x14ac:dyDescent="0.4">
      <c r="A24" s="69" t="s">
        <v>97</v>
      </c>
      <c r="B24" s="37" t="s">
        <v>63</v>
      </c>
      <c r="C24" s="37" t="s">
        <v>79</v>
      </c>
      <c r="D24" s="63" t="s">
        <v>24</v>
      </c>
      <c r="E24" s="38" t="s">
        <v>51</v>
      </c>
      <c r="F24" s="39">
        <f t="shared" si="8"/>
        <v>46243</v>
      </c>
      <c r="G24" s="64" t="s">
        <v>4</v>
      </c>
      <c r="H24" s="64">
        <f t="shared" si="9"/>
        <v>46256</v>
      </c>
      <c r="I24" s="78">
        <f t="shared" si="7"/>
        <v>46261</v>
      </c>
      <c r="J24" s="65" t="s">
        <v>89</v>
      </c>
      <c r="K24" s="65">
        <f t="shared" si="1"/>
        <v>46264</v>
      </c>
      <c r="L24" s="65">
        <f t="shared" si="5"/>
        <v>46268</v>
      </c>
      <c r="M24" s="62" t="s">
        <v>24</v>
      </c>
      <c r="N24" s="62" t="s">
        <v>101</v>
      </c>
      <c r="O24" s="62" t="s">
        <v>67</v>
      </c>
      <c r="P24" s="145"/>
      <c r="Q24" s="62"/>
      <c r="R24" s="62" t="b">
        <f t="shared" si="2"/>
        <v>1</v>
      </c>
      <c r="S24" s="62">
        <f t="shared" si="6"/>
        <v>46261</v>
      </c>
      <c r="T24" s="62"/>
      <c r="U24" s="62" t="b">
        <f t="shared" si="3"/>
        <v>0</v>
      </c>
      <c r="V24" s="62">
        <f t="shared" si="4"/>
        <v>46268</v>
      </c>
      <c r="W24" s="62"/>
      <c r="X24" s="181">
        <v>46268</v>
      </c>
    </row>
    <row r="25" spans="1:24" s="7" customFormat="1" x14ac:dyDescent="0.35">
      <c r="A25" s="29" t="s">
        <v>97</v>
      </c>
      <c r="B25" s="31" t="s">
        <v>64</v>
      </c>
      <c r="C25" s="31" t="s">
        <v>80</v>
      </c>
      <c r="D25" s="32" t="s">
        <v>25</v>
      </c>
      <c r="E25" s="33" t="s">
        <v>52</v>
      </c>
      <c r="F25" s="34">
        <f t="shared" si="8"/>
        <v>46257</v>
      </c>
      <c r="G25" s="67" t="s">
        <v>4</v>
      </c>
      <c r="H25" s="67">
        <f t="shared" si="9"/>
        <v>46270</v>
      </c>
      <c r="I25" s="67">
        <f t="shared" si="7"/>
        <v>46275</v>
      </c>
      <c r="J25" s="68" t="s">
        <v>89</v>
      </c>
      <c r="K25" s="68">
        <f t="shared" si="1"/>
        <v>46278</v>
      </c>
      <c r="L25" s="68">
        <f t="shared" si="5"/>
        <v>46282</v>
      </c>
      <c r="M25" s="30" t="s">
        <v>25</v>
      </c>
      <c r="N25" s="30"/>
      <c r="O25" s="30"/>
      <c r="P25" s="159">
        <f>I24</f>
        <v>46261</v>
      </c>
      <c r="Q25" s="30"/>
      <c r="R25" s="30" t="b">
        <f t="shared" si="2"/>
        <v>1</v>
      </c>
      <c r="S25" s="30">
        <f t="shared" si="6"/>
        <v>46275</v>
      </c>
      <c r="T25" s="30"/>
      <c r="U25" s="30" t="b">
        <f t="shared" si="3"/>
        <v>0</v>
      </c>
      <c r="V25" s="30">
        <f t="shared" si="4"/>
        <v>46282</v>
      </c>
      <c r="W25" s="30"/>
      <c r="X25" s="35"/>
    </row>
    <row r="26" spans="1:24" s="7" customFormat="1" ht="15" thickBot="1" x14ac:dyDescent="0.4">
      <c r="A26" s="69" t="s">
        <v>97</v>
      </c>
      <c r="B26" s="37" t="s">
        <v>64</v>
      </c>
      <c r="C26" s="37" t="s">
        <v>81</v>
      </c>
      <c r="D26" s="63" t="s">
        <v>26</v>
      </c>
      <c r="E26" s="38" t="s">
        <v>53</v>
      </c>
      <c r="F26" s="39">
        <f t="shared" si="8"/>
        <v>46271</v>
      </c>
      <c r="G26" s="64" t="s">
        <v>4</v>
      </c>
      <c r="H26" s="64">
        <f t="shared" si="9"/>
        <v>46284</v>
      </c>
      <c r="I26" s="79">
        <f t="shared" si="7"/>
        <v>46289</v>
      </c>
      <c r="J26" s="65" t="s">
        <v>89</v>
      </c>
      <c r="K26" s="65">
        <f t="shared" si="1"/>
        <v>46292</v>
      </c>
      <c r="L26" s="65">
        <f t="shared" si="5"/>
        <v>46296</v>
      </c>
      <c r="M26" s="62" t="s">
        <v>26</v>
      </c>
      <c r="N26" s="62" t="s">
        <v>101</v>
      </c>
      <c r="O26" s="62" t="s">
        <v>69</v>
      </c>
      <c r="P26" s="160"/>
      <c r="Q26" s="62"/>
      <c r="R26" s="62" t="b">
        <f t="shared" si="2"/>
        <v>1</v>
      </c>
      <c r="S26" s="62">
        <f t="shared" si="6"/>
        <v>46289</v>
      </c>
      <c r="T26" s="62"/>
      <c r="U26" s="62" t="b">
        <f t="shared" si="3"/>
        <v>0</v>
      </c>
      <c r="V26" s="62">
        <f t="shared" si="4"/>
        <v>46296</v>
      </c>
      <c r="W26" s="62"/>
      <c r="X26" s="181">
        <v>46300</v>
      </c>
    </row>
    <row r="27" spans="1:24" s="7" customFormat="1" x14ac:dyDescent="0.35">
      <c r="A27" s="29" t="s">
        <v>97</v>
      </c>
      <c r="B27" s="31" t="s">
        <v>65</v>
      </c>
      <c r="C27" s="31" t="s">
        <v>82</v>
      </c>
      <c r="D27" s="32" t="s">
        <v>27</v>
      </c>
      <c r="E27" s="33" t="s">
        <v>54</v>
      </c>
      <c r="F27" s="34">
        <f t="shared" si="8"/>
        <v>46285</v>
      </c>
      <c r="G27" s="67" t="s">
        <v>4</v>
      </c>
      <c r="H27" s="67">
        <f t="shared" si="9"/>
        <v>46298</v>
      </c>
      <c r="I27" s="67">
        <f t="shared" si="7"/>
        <v>46303</v>
      </c>
      <c r="J27" s="68" t="s">
        <v>89</v>
      </c>
      <c r="K27" s="68">
        <f t="shared" si="1"/>
        <v>46306</v>
      </c>
      <c r="L27" s="68">
        <f t="shared" si="5"/>
        <v>46310</v>
      </c>
      <c r="M27" s="30" t="s">
        <v>27</v>
      </c>
      <c r="N27" s="30"/>
      <c r="O27" s="30"/>
      <c r="P27" s="166">
        <f>I26</f>
        <v>46289</v>
      </c>
      <c r="Q27" s="30"/>
      <c r="R27" s="30" t="b">
        <f t="shared" si="2"/>
        <v>1</v>
      </c>
      <c r="S27" s="30">
        <f t="shared" si="6"/>
        <v>46303</v>
      </c>
      <c r="T27" s="30"/>
      <c r="U27" s="30" t="b">
        <f t="shared" si="3"/>
        <v>0</v>
      </c>
      <c r="V27" s="30">
        <f t="shared" si="4"/>
        <v>46310</v>
      </c>
      <c r="W27" s="30"/>
      <c r="X27" s="35"/>
    </row>
    <row r="28" spans="1:24" s="7" customFormat="1" ht="15" thickBot="1" x14ac:dyDescent="0.4">
      <c r="A28" s="69" t="s">
        <v>97</v>
      </c>
      <c r="B28" s="37" t="s">
        <v>65</v>
      </c>
      <c r="C28" s="37" t="s">
        <v>83</v>
      </c>
      <c r="D28" s="63" t="s">
        <v>28</v>
      </c>
      <c r="E28" s="38" t="s">
        <v>55</v>
      </c>
      <c r="F28" s="39">
        <f t="shared" si="8"/>
        <v>46299</v>
      </c>
      <c r="G28" s="64" t="s">
        <v>4</v>
      </c>
      <c r="H28" s="64">
        <f t="shared" si="9"/>
        <v>46312</v>
      </c>
      <c r="I28" s="64">
        <f t="shared" si="7"/>
        <v>46317</v>
      </c>
      <c r="J28" s="65" t="s">
        <v>89</v>
      </c>
      <c r="K28" s="65">
        <f t="shared" si="1"/>
        <v>46320</v>
      </c>
      <c r="L28" s="65">
        <f t="shared" si="5"/>
        <v>46324</v>
      </c>
      <c r="M28" s="62" t="s">
        <v>28</v>
      </c>
      <c r="N28" s="62" t="s">
        <v>101</v>
      </c>
      <c r="O28" s="62" t="s">
        <v>71</v>
      </c>
      <c r="P28" s="167"/>
      <c r="Q28" s="62"/>
      <c r="R28" s="62" t="b">
        <f t="shared" si="2"/>
        <v>1</v>
      </c>
      <c r="S28" s="62">
        <f t="shared" si="6"/>
        <v>46317</v>
      </c>
      <c r="T28" s="62"/>
      <c r="U28" s="62" t="b">
        <f t="shared" si="3"/>
        <v>0</v>
      </c>
      <c r="V28" s="62">
        <f t="shared" si="4"/>
        <v>46324</v>
      </c>
      <c r="W28" s="62"/>
      <c r="X28" s="181">
        <v>46330</v>
      </c>
    </row>
    <row r="29" spans="1:24" s="7" customFormat="1" x14ac:dyDescent="0.35">
      <c r="A29" s="29" t="s">
        <v>97</v>
      </c>
      <c r="B29" s="31" t="s">
        <v>66</v>
      </c>
      <c r="C29" s="31" t="s">
        <v>84</v>
      </c>
      <c r="D29" s="32" t="s">
        <v>29</v>
      </c>
      <c r="E29" s="33" t="s">
        <v>59</v>
      </c>
      <c r="F29" s="34">
        <f t="shared" si="8"/>
        <v>46313</v>
      </c>
      <c r="G29" s="67" t="s">
        <v>4</v>
      </c>
      <c r="H29" s="67">
        <f t="shared" si="9"/>
        <v>46326</v>
      </c>
      <c r="I29" s="80">
        <f t="shared" si="7"/>
        <v>46331</v>
      </c>
      <c r="J29" s="68" t="s">
        <v>89</v>
      </c>
      <c r="K29" s="68">
        <f t="shared" si="1"/>
        <v>46334</v>
      </c>
      <c r="L29" s="68">
        <f t="shared" si="5"/>
        <v>46338</v>
      </c>
      <c r="M29" s="30" t="s">
        <v>29</v>
      </c>
      <c r="N29" s="30"/>
      <c r="O29" s="30"/>
      <c r="P29" s="168">
        <f>I29</f>
        <v>46331</v>
      </c>
      <c r="Q29" s="30"/>
      <c r="R29" s="30" t="b">
        <f t="shared" si="2"/>
        <v>1</v>
      </c>
      <c r="S29" s="30">
        <f t="shared" si="6"/>
        <v>46331</v>
      </c>
      <c r="T29" s="30"/>
      <c r="U29" s="30" t="b">
        <f t="shared" si="3"/>
        <v>0</v>
      </c>
      <c r="V29" s="30">
        <f t="shared" si="4"/>
        <v>46338</v>
      </c>
      <c r="W29" s="171" t="s">
        <v>100</v>
      </c>
      <c r="X29" s="182"/>
    </row>
    <row r="30" spans="1:24" s="7" customFormat="1" ht="15" thickBot="1" x14ac:dyDescent="0.4">
      <c r="A30" s="69" t="s">
        <v>97</v>
      </c>
      <c r="B30" s="37" t="s">
        <v>66</v>
      </c>
      <c r="C30" s="37" t="s">
        <v>85</v>
      </c>
      <c r="D30" s="63" t="s">
        <v>30</v>
      </c>
      <c r="E30" s="38" t="s">
        <v>56</v>
      </c>
      <c r="F30" s="39">
        <f t="shared" si="8"/>
        <v>46327</v>
      </c>
      <c r="G30" s="64" t="s">
        <v>4</v>
      </c>
      <c r="H30" s="64">
        <f t="shared" si="9"/>
        <v>46340</v>
      </c>
      <c r="I30" s="64">
        <f t="shared" si="7"/>
        <v>46345</v>
      </c>
      <c r="J30" s="65" t="s">
        <v>89</v>
      </c>
      <c r="K30" s="65">
        <f t="shared" si="1"/>
        <v>46348</v>
      </c>
      <c r="L30" s="65">
        <v>46351</v>
      </c>
      <c r="M30" s="62" t="s">
        <v>30</v>
      </c>
      <c r="N30" s="62" t="s">
        <v>101</v>
      </c>
      <c r="O30" s="62" t="s">
        <v>72</v>
      </c>
      <c r="P30" s="169"/>
      <c r="Q30" s="62"/>
      <c r="R30" s="62" t="b">
        <f t="shared" si="2"/>
        <v>1</v>
      </c>
      <c r="S30" s="62">
        <f t="shared" si="6"/>
        <v>46345</v>
      </c>
      <c r="T30" s="62"/>
      <c r="U30" s="62" t="b">
        <f t="shared" si="3"/>
        <v>0</v>
      </c>
      <c r="V30" s="62">
        <f t="shared" si="4"/>
        <v>46352</v>
      </c>
      <c r="W30" s="172" t="s">
        <v>105</v>
      </c>
      <c r="X30" s="181">
        <v>46359</v>
      </c>
    </row>
    <row r="31" spans="1:24" s="7" customFormat="1" ht="15" thickBot="1" x14ac:dyDescent="0.4">
      <c r="A31" s="119" t="s">
        <v>97</v>
      </c>
      <c r="B31" s="120" t="s">
        <v>67</v>
      </c>
      <c r="C31" s="120" t="s">
        <v>86</v>
      </c>
      <c r="D31" s="121" t="s">
        <v>31</v>
      </c>
      <c r="E31" s="122" t="s">
        <v>57</v>
      </c>
      <c r="F31" s="123">
        <f t="shared" si="8"/>
        <v>46341</v>
      </c>
      <c r="G31" s="124" t="s">
        <v>4</v>
      </c>
      <c r="H31" s="124">
        <f t="shared" si="9"/>
        <v>46354</v>
      </c>
      <c r="I31" s="126">
        <f t="shared" si="7"/>
        <v>46359</v>
      </c>
      <c r="J31" s="122" t="s">
        <v>89</v>
      </c>
      <c r="K31" s="122">
        <f t="shared" si="1"/>
        <v>46362</v>
      </c>
      <c r="L31" s="122">
        <v>46366</v>
      </c>
      <c r="M31" s="125" t="s">
        <v>31</v>
      </c>
      <c r="N31" s="30" t="s">
        <v>102</v>
      </c>
      <c r="O31" s="30"/>
      <c r="P31" s="163">
        <f>I31</f>
        <v>46359</v>
      </c>
      <c r="Q31" s="97"/>
      <c r="R31" s="97" t="b">
        <f t="shared" si="2"/>
        <v>1</v>
      </c>
      <c r="S31" s="97">
        <f t="shared" si="6"/>
        <v>46359</v>
      </c>
      <c r="T31" s="97"/>
      <c r="U31" s="97" t="b">
        <f t="shared" si="3"/>
        <v>0</v>
      </c>
      <c r="V31" s="97">
        <f t="shared" si="4"/>
        <v>46366</v>
      </c>
      <c r="W31" s="171" t="s">
        <v>111</v>
      </c>
      <c r="X31" s="182"/>
    </row>
    <row r="32" spans="1:24" s="7" customFormat="1" x14ac:dyDescent="0.35">
      <c r="A32" s="112" t="s">
        <v>97</v>
      </c>
      <c r="B32" s="113" t="s">
        <v>67</v>
      </c>
      <c r="C32" s="113" t="s">
        <v>87</v>
      </c>
      <c r="D32" s="19" t="s">
        <v>32</v>
      </c>
      <c r="E32" s="114" t="s">
        <v>58</v>
      </c>
      <c r="F32" s="115">
        <f t="shared" si="8"/>
        <v>46355</v>
      </c>
      <c r="G32" s="116" t="s">
        <v>4</v>
      </c>
      <c r="H32" s="116">
        <f t="shared" si="9"/>
        <v>46368</v>
      </c>
      <c r="I32" s="116">
        <f t="shared" si="7"/>
        <v>46373</v>
      </c>
      <c r="J32" s="117" t="s">
        <v>89</v>
      </c>
      <c r="K32" s="117">
        <f t="shared" si="1"/>
        <v>46376</v>
      </c>
      <c r="L32" s="117">
        <v>46380</v>
      </c>
      <c r="M32" s="118" t="s">
        <v>32</v>
      </c>
      <c r="N32" s="118"/>
      <c r="O32" s="118"/>
      <c r="P32" s="164"/>
      <c r="Q32" s="51"/>
      <c r="R32" s="51" t="b">
        <f t="shared" si="2"/>
        <v>1</v>
      </c>
      <c r="S32" s="51">
        <f t="shared" si="6"/>
        <v>46373</v>
      </c>
      <c r="T32" s="51"/>
      <c r="U32" s="51" t="b">
        <f t="shared" si="3"/>
        <v>0</v>
      </c>
      <c r="V32" s="51">
        <f t="shared" si="4"/>
        <v>46380</v>
      </c>
      <c r="W32" s="170" t="s">
        <v>106</v>
      </c>
      <c r="X32" s="183"/>
    </row>
    <row r="33" spans="1:24" s="7" customFormat="1" ht="15" thickBot="1" x14ac:dyDescent="0.4">
      <c r="A33" s="42" t="s">
        <v>97</v>
      </c>
      <c r="B33" s="71" t="s">
        <v>67</v>
      </c>
      <c r="C33" s="71" t="s">
        <v>62</v>
      </c>
      <c r="D33" s="45" t="s">
        <v>8</v>
      </c>
      <c r="E33" s="46" t="s">
        <v>38</v>
      </c>
      <c r="F33" s="47">
        <f t="shared" si="8"/>
        <v>46369</v>
      </c>
      <c r="G33" s="48" t="s">
        <v>4</v>
      </c>
      <c r="H33" s="48">
        <f t="shared" si="9"/>
        <v>46382</v>
      </c>
      <c r="I33" s="48">
        <v>46386</v>
      </c>
      <c r="J33" s="46" t="s">
        <v>89</v>
      </c>
      <c r="K33" s="46">
        <f t="shared" si="1"/>
        <v>46389</v>
      </c>
      <c r="L33" s="46">
        <v>46394</v>
      </c>
      <c r="M33" s="59" t="s">
        <v>8</v>
      </c>
      <c r="N33" s="59" t="s">
        <v>101</v>
      </c>
      <c r="O33" s="59" t="s">
        <v>65</v>
      </c>
      <c r="P33" s="165"/>
      <c r="Q33" s="59"/>
      <c r="R33" s="59" t="b">
        <f t="shared" si="2"/>
        <v>0</v>
      </c>
      <c r="S33" s="59">
        <f t="shared" si="6"/>
        <v>46387</v>
      </c>
      <c r="T33" s="59"/>
      <c r="U33" s="59" t="b">
        <f t="shared" si="3"/>
        <v>0</v>
      </c>
      <c r="V33" s="59">
        <f t="shared" si="4"/>
        <v>46394</v>
      </c>
      <c r="W33" s="59"/>
      <c r="X33" s="177">
        <v>46393</v>
      </c>
    </row>
    <row r="34" spans="1:24" s="7" customFormat="1" ht="15" thickBot="1" x14ac:dyDescent="0.4">
      <c r="A34" s="127" t="s">
        <v>97</v>
      </c>
      <c r="B34" s="128" t="s">
        <v>68</v>
      </c>
      <c r="C34" s="128" t="s">
        <v>63</v>
      </c>
      <c r="D34" s="129" t="s">
        <v>9</v>
      </c>
      <c r="E34" s="130" t="s">
        <v>60</v>
      </c>
      <c r="F34" s="131">
        <f t="shared" si="8"/>
        <v>46383</v>
      </c>
      <c r="G34" s="132" t="s">
        <v>4</v>
      </c>
      <c r="H34" s="132">
        <f t="shared" si="9"/>
        <v>46396</v>
      </c>
      <c r="I34" s="132">
        <v>46401</v>
      </c>
      <c r="J34" s="133" t="s">
        <v>89</v>
      </c>
      <c r="K34" s="133">
        <f t="shared" si="1"/>
        <v>46404</v>
      </c>
      <c r="L34" s="133">
        <f t="shared" ref="L34" si="10">L33+14</f>
        <v>46408</v>
      </c>
      <c r="M34" s="134" t="s">
        <v>9</v>
      </c>
      <c r="N34" s="134"/>
      <c r="O34" s="134"/>
      <c r="P34" s="135"/>
      <c r="Q34" s="134"/>
      <c r="R34" s="134" t="b">
        <f t="shared" si="2"/>
        <v>1</v>
      </c>
      <c r="S34" s="134">
        <f t="shared" si="6"/>
        <v>46401</v>
      </c>
      <c r="T34" s="134"/>
      <c r="U34" s="134" t="b">
        <f t="shared" si="3"/>
        <v>0</v>
      </c>
      <c r="V34" s="134">
        <f t="shared" si="4"/>
        <v>46408</v>
      </c>
      <c r="W34" s="134"/>
      <c r="X34" s="136"/>
    </row>
    <row r="35" spans="1:24" ht="15" customHeight="1" x14ac:dyDescent="0.35">
      <c r="A35" s="84" t="s">
        <v>98</v>
      </c>
      <c r="B35" s="84"/>
      <c r="C35" s="84"/>
      <c r="D35" s="84"/>
      <c r="E35" s="84"/>
      <c r="F35" s="84"/>
      <c r="V35" s="21"/>
    </row>
    <row r="36" spans="1:24" ht="30" customHeight="1" x14ac:dyDescent="0.35">
      <c r="C36" s="151" t="s">
        <v>116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</row>
    <row r="37" spans="1:24" ht="7.5" customHeight="1" x14ac:dyDescent="0.35"/>
    <row r="38" spans="1:24" x14ac:dyDescent="0.35">
      <c r="J38" s="11"/>
      <c r="K38" s="11"/>
      <c r="L38" s="11"/>
    </row>
    <row r="40" spans="1:24" ht="15.5" hidden="1" x14ac:dyDescent="0.35">
      <c r="D40" s="1"/>
      <c r="E40" s="1"/>
      <c r="F40" s="2"/>
      <c r="G40" s="1"/>
      <c r="H40" s="3"/>
      <c r="I40" s="3"/>
      <c r="J40" s="1" t="s">
        <v>108</v>
      </c>
      <c r="K40" s="1"/>
      <c r="L40" s="1"/>
    </row>
  </sheetData>
  <mergeCells count="17">
    <mergeCell ref="C36:M36"/>
    <mergeCell ref="P10:P11"/>
    <mergeCell ref="P12:P13"/>
    <mergeCell ref="P14:P15"/>
    <mergeCell ref="F6:H6"/>
    <mergeCell ref="P25:P26"/>
    <mergeCell ref="P21:P22"/>
    <mergeCell ref="P31:P33"/>
    <mergeCell ref="P27:P28"/>
    <mergeCell ref="P29:P30"/>
    <mergeCell ref="D4:J4"/>
    <mergeCell ref="C5:M5"/>
    <mergeCell ref="C3:M3"/>
    <mergeCell ref="P8:P9"/>
    <mergeCell ref="P23:P24"/>
    <mergeCell ref="P16:P17"/>
    <mergeCell ref="P18:P20"/>
  </mergeCells>
  <printOptions horizontalCentered="1" verticalCentered="1"/>
  <pageMargins left="0.25" right="0.25" top="0.4" bottom="0.4" header="0.3" footer="0.3"/>
  <pageSetup scale="5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4A71-15AB-47B2-B282-E9BA98DB545F}">
  <dimension ref="A1"/>
  <sheetViews>
    <sheetView workbookViewId="0">
      <selection activeCell="A3" sqref="A3:XFD3"/>
    </sheetView>
  </sheetViews>
  <sheetFormatPr defaultRowHeight="14.5" x14ac:dyDescent="0.35"/>
  <cols>
    <col min="4" max="9" width="9.179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406B-77DD-4E26-B599-F93278F03FE5}">
  <dimension ref="E3:E30"/>
  <sheetViews>
    <sheetView workbookViewId="0">
      <selection activeCell="M1" sqref="M1"/>
    </sheetView>
  </sheetViews>
  <sheetFormatPr defaultRowHeight="14.5" x14ac:dyDescent="0.35"/>
  <cols>
    <col min="7" max="7" width="19.1796875" customWidth="1"/>
    <col min="9" max="9" width="14.7265625" customWidth="1"/>
  </cols>
  <sheetData>
    <row r="3" spans="5:5" x14ac:dyDescent="0.35">
      <c r="E3" s="20"/>
    </row>
    <row r="4" spans="5:5" x14ac:dyDescent="0.35">
      <c r="E4" s="20"/>
    </row>
    <row r="5" spans="5:5" x14ac:dyDescent="0.35">
      <c r="E5" s="20"/>
    </row>
    <row r="6" spans="5:5" x14ac:dyDescent="0.35">
      <c r="E6" s="20"/>
    </row>
    <row r="7" spans="5:5" x14ac:dyDescent="0.35">
      <c r="E7" s="20"/>
    </row>
    <row r="8" spans="5:5" x14ac:dyDescent="0.35">
      <c r="E8" s="20"/>
    </row>
    <row r="9" spans="5:5" x14ac:dyDescent="0.35">
      <c r="E9" s="20"/>
    </row>
    <row r="10" spans="5:5" x14ac:dyDescent="0.35">
      <c r="E10" s="20"/>
    </row>
    <row r="11" spans="5:5" x14ac:dyDescent="0.35">
      <c r="E11" s="20"/>
    </row>
    <row r="12" spans="5:5" x14ac:dyDescent="0.35">
      <c r="E12" s="20"/>
    </row>
    <row r="13" spans="5:5" x14ac:dyDescent="0.35">
      <c r="E13" s="20"/>
    </row>
    <row r="14" spans="5:5" x14ac:dyDescent="0.35">
      <c r="E14" s="20"/>
    </row>
    <row r="15" spans="5:5" x14ac:dyDescent="0.35">
      <c r="E15" s="20"/>
    </row>
    <row r="16" spans="5:5" x14ac:dyDescent="0.35">
      <c r="E16" s="20"/>
    </row>
    <row r="17" spans="5:5" x14ac:dyDescent="0.35">
      <c r="E17" s="20"/>
    </row>
    <row r="18" spans="5:5" x14ac:dyDescent="0.35">
      <c r="E18" s="20"/>
    </row>
    <row r="19" spans="5:5" x14ac:dyDescent="0.35">
      <c r="E19" s="20"/>
    </row>
    <row r="20" spans="5:5" x14ac:dyDescent="0.35">
      <c r="E20" s="20"/>
    </row>
    <row r="21" spans="5:5" x14ac:dyDescent="0.35">
      <c r="E21" s="20"/>
    </row>
    <row r="22" spans="5:5" x14ac:dyDescent="0.35">
      <c r="E22" s="20"/>
    </row>
    <row r="23" spans="5:5" x14ac:dyDescent="0.35">
      <c r="E23" s="20"/>
    </row>
    <row r="24" spans="5:5" x14ac:dyDescent="0.35">
      <c r="E24" s="20"/>
    </row>
    <row r="25" spans="5:5" x14ac:dyDescent="0.35">
      <c r="E25" s="20"/>
    </row>
    <row r="26" spans="5:5" x14ac:dyDescent="0.35">
      <c r="E26" s="20"/>
    </row>
    <row r="27" spans="5:5" x14ac:dyDescent="0.35">
      <c r="E27" s="20"/>
    </row>
    <row r="28" spans="5:5" x14ac:dyDescent="0.35">
      <c r="E28" s="20"/>
    </row>
    <row r="29" spans="5:5" x14ac:dyDescent="0.35">
      <c r="E29" s="20"/>
    </row>
    <row r="30" spans="5:5" x14ac:dyDescent="0.35">
      <c r="E3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2026-full</vt:lpstr>
      <vt:lpstr>Sheet2</vt:lpstr>
      <vt:lpstr>Sheet1</vt:lpstr>
    </vt:vector>
  </TitlesOfParts>
  <Company>University of Wisconsin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Pay Schedules For Monthly and Biweekly Paid Employees - Full</dc:title>
  <dc:creator>University of Wisconsin Service Center</dc:creator>
  <cp:lastModifiedBy>Riedl-Farrey, Cathy</cp:lastModifiedBy>
  <cp:lastPrinted>2026-01-12T19:12:32Z</cp:lastPrinted>
  <dcterms:created xsi:type="dcterms:W3CDTF">2011-04-19T16:53:36Z</dcterms:created>
  <dcterms:modified xsi:type="dcterms:W3CDTF">2026-01-12T19:12:51Z</dcterms:modified>
</cp:coreProperties>
</file>