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RPT20\4-Campus Statements\for Web\"/>
    </mc:Choice>
  </mc:AlternateContent>
  <xr:revisionPtr revIDLastSave="0" documentId="13_ncr:1_{1A4D48A5-34A0-44BA-9104-3E6D70D9E813}" xr6:coauthVersionLast="45" xr6:coauthVersionMax="45" xr10:uidLastSave="{00000000-0000-0000-0000-000000000000}"/>
  <bookViews>
    <workbookView xWindow="20370" yWindow="2895" windowWidth="20730" windowHeight="11160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2" l="1"/>
  <c r="E44" i="2"/>
  <c r="E40" i="2"/>
  <c r="E27" i="2"/>
  <c r="E26" i="2"/>
  <c r="E20" i="2"/>
  <c r="E14" i="2"/>
  <c r="E64" i="1"/>
  <c r="E46" i="1"/>
  <c r="E45" i="1"/>
  <c r="E35" i="1"/>
  <c r="E22" i="1"/>
  <c r="E21" i="1"/>
  <c r="E12" i="1"/>
</calcChain>
</file>

<file path=xl/sharedStrings.xml><?xml version="1.0" encoding="utf-8"?>
<sst xmlns="http://schemas.openxmlformats.org/spreadsheetml/2006/main" count="173" uniqueCount="149">
  <si>
    <t>ASSETS</t>
  </si>
  <si>
    <t>Cash and Cash Equivalents</t>
  </si>
  <si>
    <t>Accounts Receivable, Net</t>
  </si>
  <si>
    <t>Inventories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</si>
  <si>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</si>
  <si>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</si>
  <si>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</si>
  <si>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</si>
  <si>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</si>
  <si>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</si>
  <si>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</si>
  <si>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</si>
  <si>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</si>
  <si>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</si>
  <si>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</si>
  <si>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</si>
  <si>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</si>
  <si>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</si>
  <si>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</si>
  <si>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</si>
  <si>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</si>
  <si>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Unrestricted</t>
  </si>
  <si>
    <t>Current Assets: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</si>
  <si>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</si>
  <si>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</si>
  <si>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</si>
  <si>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</si>
  <si>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</si>
  <si>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</si>
  <si>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</si>
  <si>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</si>
  <si>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</si>
  <si>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</si>
  <si>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</si>
  <si>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</si>
  <si>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</si>
  <si>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</si>
  <si>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</si>
  <si>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</si>
  <si>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</si>
  <si>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</si>
  <si>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</si>
  <si>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</si>
  <si>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</si>
  <si>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</si>
  <si>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</si>
  <si>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</si>
  <si>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</si>
  <si>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</si>
  <si>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</si>
  <si>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</si>
  <si>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</si>
  <si>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</si>
  <si>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</si>
  <si>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</si>
  <si>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</si>
  <si>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</si>
  <si>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</si>
  <si>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</si>
  <si>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</si>
  <si>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</si>
  <si>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</si>
  <si>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</si>
  <si>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</si>
  <si>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</si>
  <si>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</si>
  <si>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</si>
  <si>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</si>
  <si>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</si>
  <si>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</si>
  <si>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</si>
  <si>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</si>
  <si>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</si>
  <si>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</si>
  <si>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</si>
  <si>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</si>
  <si>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</si>
  <si>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</si>
  <si>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</si>
  <si>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</si>
  <si>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</si>
  <si>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</si>
  <si>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</si>
  <si>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</si>
  <si>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</si>
  <si>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</si>
  <si>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</si>
  <si>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</si>
  <si>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</si>
  <si>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</si>
  <si>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Reconciliation of Operating Loss to Net Cash Used in Operating Activities</t>
  </si>
  <si>
    <t>Operating Loss</t>
  </si>
  <si>
    <t>Adjustments to Reconcile Operating Loss to</t>
  </si>
  <si>
    <t>Restricted Net Pension Asset</t>
  </si>
  <si>
    <t>DEFERRED OUTFLOWS OF RESOURCES</t>
  </si>
  <si>
    <t>Other Post-Employment Benefits</t>
  </si>
  <si>
    <t>DEFERRED INFLOWS OF RESOURCES</t>
  </si>
  <si>
    <t>Other Non-Operating Revenues</t>
  </si>
  <si>
    <t>Payments for Debt Retirement (Refundings)</t>
  </si>
  <si>
    <t>Gifts-In-Kind</t>
  </si>
  <si>
    <t>Capital Appropriations</t>
  </si>
  <si>
    <t>Net Pension Liability</t>
  </si>
  <si>
    <t>Income (Loss) Before Capital Appropriations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</si>
  <si>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</si>
  <si>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</si>
  <si>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</si>
  <si>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</si>
  <si>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</si>
  <si>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</si>
  <si>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</si>
  <si>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Capital Assets, Net</t>
  </si>
  <si>
    <t>Perkins Loan Program</t>
  </si>
  <si>
    <t>Deposits Held for Others</t>
  </si>
  <si>
    <t>Federal Pell Grants</t>
  </si>
  <si>
    <t>Securities Lending Collateral</t>
  </si>
  <si>
    <t>Prepaid Expenses &amp; Other Current Assets</t>
  </si>
  <si>
    <t>Securities Lending Collateral Liability</t>
  </si>
  <si>
    <t>Expendable-</t>
  </si>
  <si>
    <t>Pension</t>
  </si>
  <si>
    <t>Gifts, Grants &amp; Contracts</t>
  </si>
  <si>
    <t>Donor Investments &amp; Earnings</t>
  </si>
  <si>
    <t>Construction Fund</t>
  </si>
  <si>
    <t>Student Loans &amp; Federal Aid</t>
  </si>
  <si>
    <t>Other</t>
  </si>
  <si>
    <t>Total Restricted-Expendable</t>
  </si>
  <si>
    <t>Salaries</t>
  </si>
  <si>
    <t>Fringe Benefits</t>
  </si>
  <si>
    <t>Fringe Benefits Related to Noncash Pension and OPEB</t>
  </si>
  <si>
    <t>Total Salary &amp; Fringe Benefits</t>
  </si>
  <si>
    <t>June 30, 2019</t>
  </si>
  <si>
    <t>Statement of Net Position</t>
  </si>
  <si>
    <t>University of Wisconsin System - Platteville</t>
  </si>
  <si>
    <t>Pension Liability (Asset) and Deferred Inflows of Resources</t>
  </si>
  <si>
    <t>Deferred Outflows of Resources</t>
  </si>
  <si>
    <t>Statement of Revenues, Expenses and Changes in Net Position</t>
  </si>
  <si>
    <t>Restricted Other Postemployment Benefits Asset</t>
  </si>
  <si>
    <t>Other Noncurrent Assets</t>
  </si>
  <si>
    <t>Other Noncurrent Liabilities</t>
  </si>
  <si>
    <t>Other Postemployment Benefits</t>
  </si>
  <si>
    <t>June 30, 2020</t>
  </si>
  <si>
    <t>Student Tuition and Fees (net of Scholarship Allowances, below)</t>
  </si>
  <si>
    <t>Sales and Services of Auxiliary Enterprises (net of Scholarship Allowances, below)</t>
  </si>
  <si>
    <t>Federal CARES Act Grants</t>
  </si>
  <si>
    <t>Transfers from UW Colleges</t>
  </si>
  <si>
    <t>Perkins Loan Liability</t>
  </si>
  <si>
    <t>Capital Grants &amp; Gifts</t>
  </si>
  <si>
    <t>Scholarship Allowances:</t>
  </si>
  <si>
    <t>Tuition</t>
  </si>
  <si>
    <t>Auxiliary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</si>
</sst>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;[Red]\(#,##0\)"/>
    <numFmt numFmtId="165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2" fillId="0" borderId="0" xfId="2" applyFont="1" applyFill="1" applyBorder="1"/>
    <xf numFmtId="0" fontId="1" fillId="0" borderId="0" xfId="0" applyFont="1" applyFill="1"/>
    <xf numFmtId="0" fontId="0" fillId="0" borderId="0" xfId="0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Fill="1" applyBorder="1"/>
    <xf numFmtId="0" fontId="18" fillId="4" borderId="0" xfId="1" applyNumberFormat="1" applyFont="1" applyFill="1" applyAlignment="1"/>
    <xf numFmtId="43" fontId="18" fillId="4" borderId="0" xfId="1" applyFont="1" applyFill="1" applyAlignment="1"/>
    <xf numFmtId="43" fontId="18" fillId="4" borderId="0" xfId="1" applyFont="1" applyFill="1" applyAlignment="1">
      <alignment horizontal="left" indent="1"/>
    </xf>
    <xf numFmtId="0" fontId="1" fillId="0" borderId="0" xfId="0" applyFont="1" applyFill="1" applyAlignment="1">
      <alignment horizontal="left" indent="1"/>
    </xf>
    <xf numFmtId="165" fontId="0" fillId="0" borderId="0" xfId="1" applyNumberFormat="1" applyFont="1"/>
    <xf numFmtId="165" fontId="1" fillId="0" borderId="2" xfId="1" applyNumberFormat="1" applyFont="1" applyFill="1" applyBorder="1"/>
    <xf numFmtId="165" fontId="1" fillId="0" borderId="0" xfId="1" applyNumberFormat="1" applyFont="1" applyFill="1" applyBorder="1"/>
    <xf numFmtId="165" fontId="0" fillId="0" borderId="3" xfId="1" applyNumberFormat="1" applyFont="1" applyBorder="1"/>
    <xf numFmtId="165" fontId="0" fillId="0" borderId="0" xfId="0" applyNumberFormat="1"/>
    <xf numFmtId="165" fontId="2" fillId="0" borderId="0" xfId="0" applyNumberFormat="1" applyFont="1" applyFill="1"/>
    <xf numFmtId="165" fontId="2" fillId="0" borderId="0" xfId="0" applyNumberFormat="1" applyFont="1" applyFill="1" applyBorder="1"/>
    <xf numFmtId="165" fontId="2" fillId="0" borderId="0" xfId="1" applyNumberFormat="1" applyFont="1" applyFill="1" applyBorder="1"/>
    <xf numFmtId="165" fontId="3" fillId="0" borderId="0" xfId="0" applyNumberFormat="1" applyFont="1" applyFill="1"/>
    <xf numFmtId="165" fontId="1" fillId="0" borderId="4" xfId="1" applyNumberFormat="1" applyFont="1" applyFill="1" applyBorder="1"/>
    <xf numFmtId="165" fontId="1" fillId="0" borderId="0" xfId="1" applyNumberFormat="1" applyFont="1" applyFill="1"/>
    <xf numFmtId="165" fontId="2" fillId="0" borderId="0" xfId="1" applyNumberFormat="1" applyFont="1" applyFill="1"/>
    <xf numFmtId="165" fontId="2" fillId="0" borderId="3" xfId="1" applyNumberFormat="1" applyFont="1" applyFill="1" applyBorder="1"/>
    <xf numFmtId="165" fontId="1" fillId="0" borderId="5" xfId="1" applyNumberFormat="1" applyFont="1" applyFill="1" applyBorder="1"/>
    <xf numFmtId="165" fontId="1" fillId="0" borderId="0" xfId="379" applyNumberFormat="1" applyFont="1" applyFill="1" applyBorder="1"/>
    <xf numFmtId="165" fontId="1" fillId="0" borderId="3" xfId="1" applyNumberFormat="1" applyFont="1" applyFill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wrapText="1"/>
    </xf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4D3DB8D9-4862-4907-BF96-50D42B988EAE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dm\FAST\Financial%20Analysis\Revenue%20over%20Expenses\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5"/>
  <sheetViews>
    <sheetView tabSelected="1" zoomScaleNormal="100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1.28515625" style="1" customWidth="1"/>
    <col min="5" max="5" width="15" style="8" bestFit="1" customWidth="1"/>
    <col min="6" max="6" width="2.42578125" style="9" customWidth="1"/>
    <col min="7" max="7" width="15" style="8" bestFit="1" customWidth="1"/>
    <col min="8" max="16384" width="9.140625" style="1"/>
  </cols>
  <sheetData>
    <row r="1" spans="1:7" ht="18" x14ac:dyDescent="0.25">
      <c r="A1" s="7" t="s">
        <v>130</v>
      </c>
      <c r="B1" s="2"/>
      <c r="C1" s="2"/>
      <c r="D1" s="2"/>
      <c r="E1" s="10"/>
      <c r="F1" s="19"/>
      <c r="G1" s="19"/>
    </row>
    <row r="2" spans="1:7" ht="18" x14ac:dyDescent="0.25">
      <c r="A2" s="4" t="s">
        <v>131</v>
      </c>
      <c r="B2" s="6"/>
      <c r="C2" s="4"/>
      <c r="D2" s="4"/>
      <c r="E2" s="24">
        <v>44012</v>
      </c>
      <c r="F2" s="18"/>
      <c r="G2" s="24">
        <v>43646</v>
      </c>
    </row>
    <row r="3" spans="1:7" x14ac:dyDescent="0.2">
      <c r="F3" s="8"/>
    </row>
    <row r="4" spans="1:7" x14ac:dyDescent="0.2">
      <c r="B4" s="5" t="s">
        <v>0</v>
      </c>
      <c r="F4" s="8"/>
    </row>
    <row r="5" spans="1:7" x14ac:dyDescent="0.2">
      <c r="B5" s="21" t="s">
        <v>22</v>
      </c>
      <c r="C5" s="21"/>
      <c r="D5" s="21"/>
      <c r="E5" s="28"/>
      <c r="F5" s="28"/>
      <c r="G5" s="28"/>
    </row>
    <row r="6" spans="1:7" ht="12.75" customHeight="1" x14ac:dyDescent="0.2">
      <c r="B6" s="21"/>
      <c r="C6" s="29" t="s">
        <v>1</v>
      </c>
      <c r="D6" s="21"/>
      <c r="E6" s="41">
        <v>47939659.619999997</v>
      </c>
      <c r="F6" s="41"/>
      <c r="G6" s="41">
        <v>33686359.140000001</v>
      </c>
    </row>
    <row r="7" spans="1:7" ht="12.75" customHeight="1" x14ac:dyDescent="0.2">
      <c r="B7" s="21"/>
      <c r="C7" s="35" t="s">
        <v>114</v>
      </c>
      <c r="D7" s="21"/>
      <c r="E7" s="41">
        <v>696475.72</v>
      </c>
      <c r="F7" s="41"/>
      <c r="G7" s="41">
        <v>631413.32999999996</v>
      </c>
    </row>
    <row r="8" spans="1:7" x14ac:dyDescent="0.2">
      <c r="B8" s="21"/>
      <c r="C8" s="29" t="s">
        <v>2</v>
      </c>
      <c r="D8" s="21"/>
      <c r="E8" s="41">
        <v>3296474.87</v>
      </c>
      <c r="F8" s="41"/>
      <c r="G8" s="41">
        <v>1763705.01</v>
      </c>
    </row>
    <row r="9" spans="1:7" x14ac:dyDescent="0.2">
      <c r="B9" s="21"/>
      <c r="C9" s="29" t="s">
        <v>109</v>
      </c>
      <c r="D9" s="21"/>
      <c r="E9" s="41">
        <v>874345.14</v>
      </c>
      <c r="F9" s="41"/>
      <c r="G9" s="41">
        <v>1034489.35</v>
      </c>
    </row>
    <row r="10" spans="1:7" x14ac:dyDescent="0.2">
      <c r="B10" s="21"/>
      <c r="C10" s="29" t="s">
        <v>3</v>
      </c>
      <c r="D10" s="21"/>
      <c r="E10" s="41">
        <v>589705</v>
      </c>
      <c r="F10" s="41"/>
      <c r="G10" s="41">
        <v>678922.75</v>
      </c>
    </row>
    <row r="11" spans="1:7" x14ac:dyDescent="0.2">
      <c r="B11" s="21"/>
      <c r="C11" s="35" t="s">
        <v>115</v>
      </c>
      <c r="D11" s="21"/>
      <c r="E11" s="40">
        <v>349288</v>
      </c>
      <c r="F11" s="41"/>
      <c r="G11" s="40">
        <v>197371</v>
      </c>
    </row>
    <row r="12" spans="1:7" x14ac:dyDescent="0.2">
      <c r="B12" s="21"/>
      <c r="C12" s="21"/>
      <c r="D12" s="21" t="s">
        <v>4</v>
      </c>
      <c r="E12" s="41">
        <f>SUM(E6:E11)</f>
        <v>53745948.349999994</v>
      </c>
      <c r="F12" s="41"/>
      <c r="G12" s="41">
        <v>37992260.579999998</v>
      </c>
    </row>
    <row r="13" spans="1:7" x14ac:dyDescent="0.2">
      <c r="B13" s="21"/>
      <c r="C13" s="21"/>
      <c r="D13" s="21"/>
      <c r="E13" s="41"/>
      <c r="F13" s="41"/>
      <c r="G13" s="41"/>
    </row>
    <row r="14" spans="1:7" x14ac:dyDescent="0.2">
      <c r="B14" s="21" t="s">
        <v>5</v>
      </c>
      <c r="C14" s="21"/>
      <c r="D14" s="21"/>
      <c r="E14" s="41"/>
      <c r="F14" s="41"/>
      <c r="G14" s="41"/>
    </row>
    <row r="15" spans="1:7" x14ac:dyDescent="0.2">
      <c r="B15" s="21"/>
      <c r="C15" s="21" t="s">
        <v>6</v>
      </c>
      <c r="D15" s="21"/>
      <c r="E15" s="41">
        <v>2730464.59</v>
      </c>
      <c r="F15" s="41"/>
      <c r="G15" s="41">
        <v>2695495.52</v>
      </c>
    </row>
    <row r="16" spans="1:7" x14ac:dyDescent="0.2">
      <c r="B16" s="21"/>
      <c r="C16" s="21" t="s">
        <v>109</v>
      </c>
      <c r="D16" s="21"/>
      <c r="E16" s="41">
        <v>4102105.04</v>
      </c>
      <c r="F16" s="41"/>
      <c r="G16" s="41">
        <v>5143958.99</v>
      </c>
    </row>
    <row r="17" spans="2:7" x14ac:dyDescent="0.2">
      <c r="B17" s="21"/>
      <c r="C17" s="21" t="s">
        <v>110</v>
      </c>
      <c r="D17" s="21"/>
      <c r="E17" s="41">
        <v>178660584.19999999</v>
      </c>
      <c r="F17" s="41"/>
      <c r="G17" s="41">
        <v>174275028.59</v>
      </c>
    </row>
    <row r="18" spans="2:7" x14ac:dyDescent="0.2">
      <c r="B18" s="21"/>
      <c r="C18" s="21" t="s">
        <v>93</v>
      </c>
      <c r="D18" s="21"/>
      <c r="E18" s="41">
        <v>11348543.549999999</v>
      </c>
      <c r="F18" s="41"/>
      <c r="G18" s="41">
        <v>0</v>
      </c>
    </row>
    <row r="19" spans="2:7" x14ac:dyDescent="0.2">
      <c r="B19" s="21"/>
      <c r="C19" s="21" t="s">
        <v>135</v>
      </c>
      <c r="D19" s="21"/>
      <c r="E19" s="41">
        <v>1789057.9700000002</v>
      </c>
      <c r="F19" s="41"/>
      <c r="G19" s="41">
        <v>0</v>
      </c>
    </row>
    <row r="20" spans="2:7" x14ac:dyDescent="0.2">
      <c r="B20" s="21"/>
      <c r="C20" s="21" t="s">
        <v>136</v>
      </c>
      <c r="D20" s="21"/>
      <c r="E20" s="41">
        <v>0</v>
      </c>
      <c r="F20" s="41"/>
      <c r="G20" s="41">
        <v>0</v>
      </c>
    </row>
    <row r="21" spans="2:7" x14ac:dyDescent="0.2">
      <c r="B21" s="21"/>
      <c r="C21" s="21"/>
      <c r="D21" s="21" t="s">
        <v>7</v>
      </c>
      <c r="E21" s="52">
        <f>SUM(E15:E20)</f>
        <v>198630755.34999999</v>
      </c>
      <c r="F21" s="41"/>
      <c r="G21" s="52">
        <v>182114483.09999999</v>
      </c>
    </row>
    <row r="22" spans="2:7" s="5" customFormat="1" x14ac:dyDescent="0.2">
      <c r="D22" s="5" t="s">
        <v>8</v>
      </c>
      <c r="E22" s="48">
        <f>+E21+E12</f>
        <v>252376703.69999999</v>
      </c>
      <c r="F22" s="41"/>
      <c r="G22" s="48">
        <v>220106743.68000001</v>
      </c>
    </row>
    <row r="23" spans="2:7" x14ac:dyDescent="0.2">
      <c r="B23" s="21"/>
      <c r="C23" s="21"/>
      <c r="D23" s="21"/>
      <c r="E23" s="41"/>
      <c r="F23" s="41"/>
      <c r="G23" s="41"/>
    </row>
    <row r="24" spans="2:7" x14ac:dyDescent="0.2">
      <c r="B24" s="17" t="s">
        <v>94</v>
      </c>
      <c r="C24" s="29"/>
      <c r="D24" s="29"/>
      <c r="E24" s="53">
        <v>30920820.779999997</v>
      </c>
      <c r="F24" s="41"/>
      <c r="G24" s="53">
        <v>35574068.93</v>
      </c>
    </row>
    <row r="25" spans="2:7" x14ac:dyDescent="0.2">
      <c r="B25" s="21"/>
      <c r="C25" s="21"/>
      <c r="D25" s="21"/>
      <c r="E25" s="41"/>
      <c r="F25" s="41"/>
      <c r="G25" s="41"/>
    </row>
    <row r="26" spans="2:7" x14ac:dyDescent="0.2">
      <c r="B26" s="5" t="s">
        <v>9</v>
      </c>
      <c r="C26" s="21"/>
      <c r="D26" s="21"/>
      <c r="E26" s="41"/>
      <c r="F26" s="41"/>
      <c r="G26" s="41"/>
    </row>
    <row r="27" spans="2:7" x14ac:dyDescent="0.2">
      <c r="B27" s="21" t="s">
        <v>10</v>
      </c>
      <c r="C27" s="21"/>
      <c r="D27" s="21"/>
      <c r="E27" s="41"/>
      <c r="F27" s="41"/>
      <c r="G27" s="41"/>
    </row>
    <row r="28" spans="2:7" x14ac:dyDescent="0.2">
      <c r="B28" s="21"/>
      <c r="C28" s="21" t="s">
        <v>11</v>
      </c>
      <c r="D28" s="21"/>
      <c r="E28" s="41">
        <v>6718446.2800000003</v>
      </c>
      <c r="F28" s="41"/>
      <c r="G28" s="41">
        <v>4120099.24</v>
      </c>
    </row>
    <row r="29" spans="2:7" x14ac:dyDescent="0.2">
      <c r="B29" s="21"/>
      <c r="C29" s="21" t="s">
        <v>116</v>
      </c>
      <c r="D29" s="21"/>
      <c r="E29" s="41">
        <v>696475.72</v>
      </c>
      <c r="F29" s="41"/>
      <c r="G29" s="41">
        <v>631413.32999999996</v>
      </c>
    </row>
    <row r="30" spans="2:7" x14ac:dyDescent="0.2">
      <c r="B30" s="21"/>
      <c r="C30" s="21" t="s">
        <v>12</v>
      </c>
      <c r="D30" s="21"/>
      <c r="E30" s="41">
        <v>7302840.4500000002</v>
      </c>
      <c r="F30" s="41"/>
      <c r="G30" s="41">
        <v>5603338.7999999998</v>
      </c>
    </row>
    <row r="31" spans="2:7" x14ac:dyDescent="0.2">
      <c r="B31" s="21"/>
      <c r="C31" s="21" t="s">
        <v>13</v>
      </c>
      <c r="D31" s="21"/>
      <c r="E31" s="41">
        <v>474377.99</v>
      </c>
      <c r="F31" s="41"/>
      <c r="G31" s="41">
        <v>444182.51</v>
      </c>
    </row>
    <row r="32" spans="2:7" x14ac:dyDescent="0.2">
      <c r="B32" s="21"/>
      <c r="C32" s="21" t="s">
        <v>41</v>
      </c>
      <c r="D32" s="21"/>
      <c r="E32" s="41">
        <v>2193726.79</v>
      </c>
      <c r="F32" s="41"/>
      <c r="G32" s="41">
        <v>2655079.67</v>
      </c>
    </row>
    <row r="33" spans="2:7" x14ac:dyDescent="0.2">
      <c r="B33" s="21"/>
      <c r="C33" s="21" t="s">
        <v>14</v>
      </c>
      <c r="D33" s="21"/>
      <c r="E33" s="41">
        <v>1622043.6300000001</v>
      </c>
      <c r="F33" s="41"/>
      <c r="G33" s="41">
        <v>1359445.58</v>
      </c>
    </row>
    <row r="34" spans="2:7" x14ac:dyDescent="0.2">
      <c r="B34" s="21"/>
      <c r="C34" s="21" t="s">
        <v>112</v>
      </c>
      <c r="D34" s="21"/>
      <c r="E34" s="40">
        <v>613787.5</v>
      </c>
      <c r="F34" s="41"/>
      <c r="G34" s="40">
        <v>425782.2</v>
      </c>
    </row>
    <row r="35" spans="2:7" x14ac:dyDescent="0.2">
      <c r="B35" s="21"/>
      <c r="C35" s="21"/>
      <c r="D35" s="21" t="s">
        <v>15</v>
      </c>
      <c r="E35" s="41">
        <f>SUM(E28:E34)</f>
        <v>19621698.359999999</v>
      </c>
      <c r="F35" s="41"/>
      <c r="G35" s="41">
        <v>15239341.33</v>
      </c>
    </row>
    <row r="36" spans="2:7" x14ac:dyDescent="0.2">
      <c r="B36" s="21"/>
      <c r="C36" s="21"/>
      <c r="D36" s="21"/>
      <c r="E36" s="41"/>
      <c r="F36" s="41"/>
      <c r="G36" s="41"/>
    </row>
    <row r="37" spans="2:7" x14ac:dyDescent="0.2">
      <c r="B37" s="21" t="s">
        <v>16</v>
      </c>
      <c r="C37" s="21"/>
      <c r="D37" s="21"/>
      <c r="E37" s="41"/>
      <c r="F37" s="41"/>
      <c r="G37" s="41"/>
    </row>
    <row r="38" spans="2:7" x14ac:dyDescent="0.2">
      <c r="B38" s="21"/>
      <c r="C38" s="21" t="s">
        <v>12</v>
      </c>
      <c r="D38" s="21"/>
      <c r="E38" s="41">
        <v>68269396.030000001</v>
      </c>
      <c r="F38" s="41"/>
      <c r="G38" s="41">
        <v>68220623.239999995</v>
      </c>
    </row>
    <row r="39" spans="2:7" x14ac:dyDescent="0.2">
      <c r="B39" s="21"/>
      <c r="C39" s="21" t="s">
        <v>13</v>
      </c>
      <c r="D39" s="21"/>
      <c r="E39" s="41">
        <v>26314592.57</v>
      </c>
      <c r="F39" s="41"/>
      <c r="G39" s="41">
        <v>26789275.989999998</v>
      </c>
    </row>
    <row r="40" spans="2:7" x14ac:dyDescent="0.2">
      <c r="B40" s="21"/>
      <c r="C40" s="21" t="s">
        <v>111</v>
      </c>
      <c r="D40" s="21"/>
      <c r="E40" s="41">
        <v>3697701</v>
      </c>
      <c r="F40" s="41"/>
      <c r="G40" s="41">
        <v>5211911</v>
      </c>
    </row>
    <row r="41" spans="2:7" s="3" customFormat="1" x14ac:dyDescent="0.2">
      <c r="B41" s="34"/>
      <c r="C41" s="34" t="s">
        <v>14</v>
      </c>
      <c r="D41" s="34"/>
      <c r="E41" s="41">
        <v>737311.2</v>
      </c>
      <c r="F41" s="41"/>
      <c r="G41" s="41">
        <v>818941.1</v>
      </c>
    </row>
    <row r="42" spans="2:7" s="3" customFormat="1" x14ac:dyDescent="0.2">
      <c r="B42" s="34"/>
      <c r="C42" s="21" t="s">
        <v>95</v>
      </c>
      <c r="D42" s="21"/>
      <c r="E42" s="41">
        <v>17606488.219999999</v>
      </c>
      <c r="F42" s="41"/>
      <c r="G42" s="41">
        <v>11596164.65</v>
      </c>
    </row>
    <row r="43" spans="2:7" s="3" customFormat="1" x14ac:dyDescent="0.2">
      <c r="B43" s="34"/>
      <c r="C43" s="21" t="s">
        <v>101</v>
      </c>
      <c r="D43" s="21"/>
      <c r="E43" s="41">
        <v>0</v>
      </c>
      <c r="F43" s="41"/>
      <c r="G43" s="41">
        <v>12213890.65</v>
      </c>
    </row>
    <row r="44" spans="2:7" s="3" customFormat="1" x14ac:dyDescent="0.2">
      <c r="B44" s="34"/>
      <c r="C44" s="21" t="s">
        <v>137</v>
      </c>
      <c r="D44" s="21"/>
      <c r="E44" s="41">
        <v>1137179.04</v>
      </c>
      <c r="F44" s="41"/>
      <c r="G44" s="41">
        <v>0</v>
      </c>
    </row>
    <row r="45" spans="2:7" x14ac:dyDescent="0.2">
      <c r="B45" s="21"/>
      <c r="C45" s="21"/>
      <c r="D45" s="21" t="s">
        <v>17</v>
      </c>
      <c r="E45" s="40">
        <f>SUM(E38:E44)</f>
        <v>117762668.06</v>
      </c>
      <c r="F45" s="41"/>
      <c r="G45" s="40">
        <v>124850806.63</v>
      </c>
    </row>
    <row r="46" spans="2:7" s="5" customFormat="1" x14ac:dyDescent="0.2">
      <c r="D46" s="5" t="s">
        <v>18</v>
      </c>
      <c r="E46" s="48">
        <f>+E45+E35</f>
        <v>137384366.42000002</v>
      </c>
      <c r="F46" s="41"/>
      <c r="G46" s="48">
        <v>140090147.96000001</v>
      </c>
    </row>
    <row r="47" spans="2:7" x14ac:dyDescent="0.2">
      <c r="B47" s="21"/>
      <c r="C47" s="21"/>
      <c r="D47" s="21"/>
      <c r="E47" s="41"/>
      <c r="F47" s="41"/>
      <c r="G47" s="41"/>
    </row>
    <row r="48" spans="2:7" x14ac:dyDescent="0.2">
      <c r="B48" s="5" t="s">
        <v>96</v>
      </c>
      <c r="C48" s="21"/>
      <c r="D48" s="21"/>
      <c r="E48" s="41">
        <v>40248942.099999987</v>
      </c>
      <c r="F48" s="41"/>
      <c r="G48" s="41">
        <v>21667033.879999999</v>
      </c>
    </row>
    <row r="49" spans="2:7" x14ac:dyDescent="0.2">
      <c r="B49" s="21"/>
      <c r="C49" s="21"/>
      <c r="D49" s="21"/>
      <c r="E49" s="41"/>
      <c r="F49" s="41"/>
      <c r="G49" s="41"/>
    </row>
    <row r="50" spans="2:7" x14ac:dyDescent="0.2">
      <c r="B50" s="5" t="s">
        <v>43</v>
      </c>
      <c r="C50" s="21"/>
      <c r="D50" s="21"/>
      <c r="E50" s="41"/>
      <c r="F50" s="41"/>
      <c r="G50" s="41"/>
    </row>
    <row r="51" spans="2:7" x14ac:dyDescent="0.2">
      <c r="B51" s="21"/>
      <c r="C51" s="36" t="s">
        <v>45</v>
      </c>
      <c r="D51" s="36"/>
      <c r="E51" s="41">
        <v>76299377.159999996</v>
      </c>
      <c r="F51" s="41"/>
      <c r="G51" s="41">
        <v>73217608.010000005</v>
      </c>
    </row>
    <row r="52" spans="2:7" x14ac:dyDescent="0.2">
      <c r="B52" s="21"/>
      <c r="C52" s="36" t="s">
        <v>19</v>
      </c>
      <c r="D52" s="36"/>
      <c r="E52" s="41"/>
      <c r="F52" s="41"/>
      <c r="G52" s="41"/>
    </row>
    <row r="53" spans="2:7" x14ac:dyDescent="0.2">
      <c r="B53" s="21"/>
      <c r="C53" s="36"/>
      <c r="D53" s="36" t="s">
        <v>20</v>
      </c>
      <c r="E53" s="41">
        <v>1089047.73</v>
      </c>
      <c r="F53" s="41"/>
      <c r="G53" s="41">
        <v>899711.84</v>
      </c>
    </row>
    <row r="54" spans="2:7" x14ac:dyDescent="0.2">
      <c r="B54" s="21"/>
      <c r="C54" s="36"/>
      <c r="D54" s="36" t="s">
        <v>117</v>
      </c>
      <c r="E54" s="41"/>
      <c r="F54" s="41"/>
      <c r="G54" s="41"/>
    </row>
    <row r="55" spans="2:7" x14ac:dyDescent="0.2">
      <c r="B55" s="21"/>
      <c r="C55" s="36"/>
      <c r="D55" s="37" t="s">
        <v>118</v>
      </c>
      <c r="E55" s="41">
        <v>11348543.550000001</v>
      </c>
      <c r="F55" s="41"/>
      <c r="G55" s="41">
        <v>0</v>
      </c>
    </row>
    <row r="56" spans="2:7" x14ac:dyDescent="0.2">
      <c r="B56" s="21"/>
      <c r="C56" s="36"/>
      <c r="D56" s="37" t="s">
        <v>138</v>
      </c>
      <c r="E56" s="41">
        <v>1789057.97</v>
      </c>
      <c r="F56" s="41"/>
      <c r="G56" s="41">
        <v>0</v>
      </c>
    </row>
    <row r="57" spans="2:7" x14ac:dyDescent="0.2">
      <c r="B57" s="21"/>
      <c r="C57" s="36"/>
      <c r="D57" s="37" t="s">
        <v>119</v>
      </c>
      <c r="E57" s="41">
        <v>21302.080000000002</v>
      </c>
      <c r="F57" s="41"/>
      <c r="G57" s="41">
        <v>13989.9</v>
      </c>
    </row>
    <row r="58" spans="2:7" x14ac:dyDescent="0.2">
      <c r="B58" s="21"/>
      <c r="C58" s="36"/>
      <c r="D58" s="37" t="s">
        <v>120</v>
      </c>
      <c r="E58" s="41">
        <v>3574995.19</v>
      </c>
      <c r="F58" s="41"/>
      <c r="G58" s="41">
        <v>3727308.24</v>
      </c>
    </row>
    <row r="59" spans="2:7" x14ac:dyDescent="0.2">
      <c r="B59" s="21"/>
      <c r="C59" s="36"/>
      <c r="D59" s="37" t="s">
        <v>121</v>
      </c>
      <c r="E59" s="41">
        <v>15220146.17</v>
      </c>
      <c r="F59" s="41"/>
      <c r="G59" s="41">
        <v>0</v>
      </c>
    </row>
    <row r="60" spans="2:7" x14ac:dyDescent="0.2">
      <c r="B60" s="21"/>
      <c r="C60" s="36"/>
      <c r="D60" s="37" t="s">
        <v>122</v>
      </c>
      <c r="E60" s="41">
        <v>64144.17</v>
      </c>
      <c r="F60" s="41"/>
      <c r="G60" s="41">
        <v>2843804.97</v>
      </c>
    </row>
    <row r="61" spans="2:7" x14ac:dyDescent="0.2">
      <c r="B61" s="21"/>
      <c r="C61" s="36"/>
      <c r="D61" s="37" t="s">
        <v>123</v>
      </c>
      <c r="E61" s="41">
        <v>4289199.1199999899</v>
      </c>
      <c r="F61" s="41"/>
      <c r="G61" s="41">
        <v>6860783.9299999997</v>
      </c>
    </row>
    <row r="62" spans="2:7" x14ac:dyDescent="0.2">
      <c r="B62" s="21"/>
      <c r="C62" s="36"/>
      <c r="D62" s="36" t="s">
        <v>124</v>
      </c>
      <c r="E62" s="41">
        <v>36307388.25</v>
      </c>
      <c r="F62" s="41"/>
      <c r="G62" s="41">
        <v>13445887.039999999</v>
      </c>
    </row>
    <row r="63" spans="2:7" x14ac:dyDescent="0.2">
      <c r="B63" s="21"/>
      <c r="C63" s="36" t="s">
        <v>21</v>
      </c>
      <c r="D63" s="36"/>
      <c r="E63" s="40">
        <v>-8031597.1800000099</v>
      </c>
      <c r="F63" s="41"/>
      <c r="G63" s="40">
        <v>6360424</v>
      </c>
    </row>
    <row r="64" spans="2:7" s="5" customFormat="1" ht="13.5" thickBot="1" x14ac:dyDescent="0.25">
      <c r="D64" s="5" t="s">
        <v>44</v>
      </c>
      <c r="E64" s="54">
        <f>+E51+E53+E62+E63</f>
        <v>105664215.95999999</v>
      </c>
      <c r="F64" s="41"/>
      <c r="G64" s="54">
        <v>93923630.890000001</v>
      </c>
    </row>
    <row r="65" ht="13.5" thickTop="1" x14ac:dyDescent="0.2"/>
  </sheetData>
  <phoneticPr fontId="0" type="noConversion"/>
  <printOptions horizontalCentered="1"/>
  <pageMargins left="0.5" right="0.5" top="0.5" bottom="0.75" header="0.5" footer="0.5"/>
  <pageSetup fitToHeight="2" orientation="portrait" useFirstPageNumber="1" r:id="rId1"/>
  <headerFooter alignWithMargins="0">
    <oddFooter>&amp;L&amp;F&amp;CPage &amp;P of &amp;N&amp;R&amp;D &amp;T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2"/>
  <sheetViews>
    <sheetView workbookViewId="0"/>
  </sheetViews>
  <sheetFormatPr defaultRowHeight="12.75" x14ac:dyDescent="0.2"/>
  <cols>
    <col min="1" max="1" width="3.140625" customWidth="1"/>
    <col min="2" max="2" width="3.7109375" customWidth="1"/>
    <col min="3" max="3" width="5.28515625" customWidth="1"/>
    <col min="4" max="4" width="49.5703125" customWidth="1"/>
    <col min="5" max="5" width="16.5703125" bestFit="1" customWidth="1"/>
    <col min="6" max="6" width="3" style="22" customWidth="1"/>
    <col min="7" max="7" width="15" style="22" bestFit="1" customWidth="1"/>
    <col min="8" max="9" width="17.7109375" customWidth="1"/>
  </cols>
  <sheetData>
    <row r="1" spans="1:7" s="1" customFormat="1" ht="18" x14ac:dyDescent="0.25">
      <c r="A1" s="12" t="s">
        <v>134</v>
      </c>
      <c r="B1" s="12"/>
      <c r="C1" s="13"/>
      <c r="D1" s="13"/>
      <c r="E1" s="23"/>
      <c r="F1" s="13"/>
      <c r="G1" s="27"/>
    </row>
    <row r="2" spans="1:7" s="1" customFormat="1" x14ac:dyDescent="0.2">
      <c r="A2" s="55" t="s">
        <v>131</v>
      </c>
      <c r="B2" s="55"/>
      <c r="C2" s="55"/>
      <c r="D2" s="55"/>
      <c r="E2" s="26" t="s">
        <v>88</v>
      </c>
      <c r="F2" s="11"/>
      <c r="G2" s="26" t="s">
        <v>88</v>
      </c>
    </row>
    <row r="3" spans="1:7" s="1" customFormat="1" x14ac:dyDescent="0.2">
      <c r="A3" s="56"/>
      <c r="B3" s="56"/>
      <c r="C3" s="56"/>
      <c r="D3" s="56"/>
      <c r="E3" s="32" t="s">
        <v>139</v>
      </c>
      <c r="F3" s="11"/>
      <c r="G3" s="32" t="s">
        <v>129</v>
      </c>
    </row>
    <row r="4" spans="1:7" s="1" customFormat="1" x14ac:dyDescent="0.2">
      <c r="A4" s="14" t="s">
        <v>23</v>
      </c>
      <c r="B4" s="14"/>
      <c r="C4" s="14"/>
      <c r="D4" s="15"/>
      <c r="E4" s="25"/>
      <c r="F4" s="16"/>
      <c r="G4" s="25"/>
    </row>
    <row r="5" spans="1:7" s="1" customFormat="1" x14ac:dyDescent="0.2">
      <c r="A5" s="11"/>
      <c r="B5" s="17" t="s">
        <v>24</v>
      </c>
      <c r="C5" s="11"/>
      <c r="D5" s="11"/>
      <c r="E5" s="22"/>
      <c r="F5" s="11"/>
      <c r="G5" s="22"/>
    </row>
    <row r="6" spans="1:7" s="1" customFormat="1" x14ac:dyDescent="0.2">
      <c r="A6" s="11"/>
      <c r="B6" s="11"/>
      <c r="C6" s="11"/>
      <c r="D6" s="11"/>
      <c r="E6" s="22"/>
      <c r="F6" s="11"/>
      <c r="G6" s="22"/>
    </row>
    <row r="7" spans="1:7" s="1" customFormat="1" x14ac:dyDescent="0.2">
      <c r="C7" s="57" t="s">
        <v>140</v>
      </c>
      <c r="D7" s="57"/>
      <c r="E7" s="41">
        <v>46656012.419999987</v>
      </c>
      <c r="F7" s="44"/>
      <c r="G7" s="41">
        <v>45913184.560000002</v>
      </c>
    </row>
    <row r="8" spans="1:7" s="1" customFormat="1" x14ac:dyDescent="0.2">
      <c r="C8" s="1" t="s">
        <v>25</v>
      </c>
      <c r="E8" s="41">
        <v>2937199.7900000005</v>
      </c>
      <c r="F8" s="44"/>
      <c r="G8" s="41">
        <v>2383187.84</v>
      </c>
    </row>
    <row r="9" spans="1:7" s="1" customFormat="1" x14ac:dyDescent="0.2">
      <c r="C9" s="1" t="s">
        <v>26</v>
      </c>
      <c r="E9" s="41">
        <v>424787.45</v>
      </c>
      <c r="F9" s="44"/>
      <c r="G9" s="41">
        <v>658135.49</v>
      </c>
    </row>
    <row r="10" spans="1:7" s="1" customFormat="1" x14ac:dyDescent="0.2">
      <c r="C10" s="1" t="s">
        <v>27</v>
      </c>
      <c r="E10" s="41">
        <v>5063429.4499999993</v>
      </c>
      <c r="F10" s="44"/>
      <c r="G10" s="41">
        <v>5097917.12</v>
      </c>
    </row>
    <row r="11" spans="1:7" s="1" customFormat="1" ht="26.25" customHeight="1" x14ac:dyDescent="0.2">
      <c r="C11" s="57" t="s">
        <v>141</v>
      </c>
      <c r="D11" s="57"/>
      <c r="E11" s="41">
        <v>15852581.850000003</v>
      </c>
      <c r="F11" s="44"/>
      <c r="G11" s="41">
        <v>21630204.399999999</v>
      </c>
    </row>
    <row r="12" spans="1:7" s="1" customFormat="1" x14ac:dyDescent="0.2">
      <c r="C12" s="21" t="s">
        <v>108</v>
      </c>
      <c r="E12" s="41">
        <v>141500.15</v>
      </c>
      <c r="F12" s="44"/>
      <c r="G12" s="41">
        <v>242785.99</v>
      </c>
    </row>
    <row r="13" spans="1:7" s="1" customFormat="1" x14ac:dyDescent="0.2">
      <c r="C13" s="1" t="s">
        <v>28</v>
      </c>
      <c r="E13" s="40">
        <v>16743354.769999996</v>
      </c>
      <c r="F13" s="45"/>
      <c r="G13" s="40">
        <v>15478545.310000001</v>
      </c>
    </row>
    <row r="14" spans="1:7" s="1" customFormat="1" x14ac:dyDescent="0.2">
      <c r="D14" s="5" t="s">
        <v>29</v>
      </c>
      <c r="E14" s="46">
        <f>SUM(E7:E13)</f>
        <v>87818865.879999995</v>
      </c>
      <c r="F14" s="47"/>
      <c r="G14" s="46">
        <v>91403960.709999993</v>
      </c>
    </row>
    <row r="15" spans="1:7" s="1" customFormat="1" x14ac:dyDescent="0.2">
      <c r="E15" s="39"/>
      <c r="F15" s="44"/>
      <c r="G15" s="39"/>
    </row>
    <row r="16" spans="1:7" s="1" customFormat="1" x14ac:dyDescent="0.2">
      <c r="B16" s="5" t="s">
        <v>30</v>
      </c>
      <c r="E16" s="39"/>
      <c r="F16" s="44"/>
      <c r="G16" s="39"/>
    </row>
    <row r="17" spans="2:7" s="1" customFormat="1" x14ac:dyDescent="0.2">
      <c r="C17" s="1" t="s">
        <v>125</v>
      </c>
      <c r="E17" s="41">
        <v>64563920.289999992</v>
      </c>
      <c r="F17" s="44"/>
      <c r="G17" s="41">
        <v>60495485.840000004</v>
      </c>
    </row>
    <row r="18" spans="2:7" s="1" customFormat="1" x14ac:dyDescent="0.2">
      <c r="C18" s="1" t="s">
        <v>126</v>
      </c>
      <c r="E18" s="41">
        <v>22909576.109999988</v>
      </c>
      <c r="F18" s="44"/>
      <c r="G18" s="41">
        <v>21341143.969999999</v>
      </c>
    </row>
    <row r="19" spans="2:7" s="1" customFormat="1" x14ac:dyDescent="0.2">
      <c r="C19" s="1" t="s">
        <v>127</v>
      </c>
      <c r="E19" s="41">
        <v>1318054.74</v>
      </c>
      <c r="F19" s="44"/>
      <c r="G19" s="41">
        <v>4449065.05</v>
      </c>
    </row>
    <row r="20" spans="2:7" s="1" customFormat="1" x14ac:dyDescent="0.2">
      <c r="D20" s="1" t="s">
        <v>128</v>
      </c>
      <c r="E20" s="48">
        <f>SUM(E17:E19)</f>
        <v>88791551.139999971</v>
      </c>
      <c r="F20" s="47"/>
      <c r="G20" s="48">
        <v>86285694.859999999</v>
      </c>
    </row>
    <row r="21" spans="2:7" s="1" customFormat="1" x14ac:dyDescent="0.2">
      <c r="E21" s="41"/>
      <c r="F21" s="44"/>
      <c r="G21" s="41"/>
    </row>
    <row r="22" spans="2:7" s="1" customFormat="1" x14ac:dyDescent="0.2">
      <c r="C22" s="1" t="s">
        <v>31</v>
      </c>
      <c r="E22" s="41">
        <v>8316904.9500000002</v>
      </c>
      <c r="F22" s="44"/>
      <c r="G22" s="41">
        <v>5524377.9500000002</v>
      </c>
    </row>
    <row r="23" spans="2:7" s="1" customFormat="1" x14ac:dyDescent="0.2">
      <c r="C23" s="1" t="s">
        <v>32</v>
      </c>
      <c r="E23" s="41">
        <v>29106089.509999998</v>
      </c>
      <c r="F23" s="44"/>
      <c r="G23" s="41">
        <v>30972941.5</v>
      </c>
    </row>
    <row r="24" spans="2:7" s="1" customFormat="1" x14ac:dyDescent="0.2">
      <c r="C24" s="1" t="s">
        <v>33</v>
      </c>
      <c r="E24" s="41">
        <v>140836.13</v>
      </c>
      <c r="F24" s="44"/>
      <c r="G24" s="41">
        <v>799062.1</v>
      </c>
    </row>
    <row r="25" spans="2:7" s="1" customFormat="1" x14ac:dyDescent="0.2">
      <c r="C25" s="1" t="s">
        <v>34</v>
      </c>
      <c r="E25" s="40">
        <v>10241345.66</v>
      </c>
      <c r="F25" s="45"/>
      <c r="G25" s="40">
        <v>9734827.0800000001</v>
      </c>
    </row>
    <row r="26" spans="2:7" s="1" customFormat="1" x14ac:dyDescent="0.2">
      <c r="D26" s="5" t="s">
        <v>35</v>
      </c>
      <c r="E26" s="40">
        <f>SUM(E20:E25)</f>
        <v>136596727.38999996</v>
      </c>
      <c r="F26" s="47"/>
      <c r="G26" s="40">
        <v>133316903.48999999</v>
      </c>
    </row>
    <row r="27" spans="2:7" s="1" customFormat="1" x14ac:dyDescent="0.2">
      <c r="D27" s="5" t="s">
        <v>49</v>
      </c>
      <c r="E27" s="46">
        <f>+E14-E26</f>
        <v>-48777861.509999961</v>
      </c>
      <c r="F27" s="47"/>
      <c r="G27" s="46">
        <v>-41912942.780000001</v>
      </c>
    </row>
    <row r="28" spans="2:7" s="1" customFormat="1" x14ac:dyDescent="0.2">
      <c r="E28" s="39"/>
      <c r="F28" s="44"/>
      <c r="G28" s="39"/>
    </row>
    <row r="29" spans="2:7" s="1" customFormat="1" x14ac:dyDescent="0.2">
      <c r="B29" s="5" t="s">
        <v>36</v>
      </c>
      <c r="E29" s="39"/>
      <c r="F29" s="44"/>
      <c r="G29" s="39"/>
    </row>
    <row r="30" spans="2:7" s="1" customFormat="1" x14ac:dyDescent="0.2">
      <c r="C30" s="1" t="s">
        <v>37</v>
      </c>
      <c r="E30" s="41">
        <v>26482569.370000001</v>
      </c>
      <c r="F30" s="44"/>
      <c r="G30" s="41">
        <v>23672606.460000001</v>
      </c>
    </row>
    <row r="31" spans="2:7" s="1" customFormat="1" x14ac:dyDescent="0.2">
      <c r="C31" s="1" t="s">
        <v>38</v>
      </c>
      <c r="E31" s="41">
        <v>2614902.9200000004</v>
      </c>
      <c r="F31" s="44"/>
      <c r="G31" s="41">
        <v>2579571.16</v>
      </c>
    </row>
    <row r="32" spans="2:7" s="1" customFormat="1" x14ac:dyDescent="0.2">
      <c r="C32" s="21" t="s">
        <v>113</v>
      </c>
      <c r="E32" s="41">
        <v>7576313</v>
      </c>
      <c r="F32" s="44"/>
      <c r="G32" s="41">
        <v>7427492</v>
      </c>
    </row>
    <row r="33" spans="2:7" s="1" customFormat="1" x14ac:dyDescent="0.2">
      <c r="C33" s="21" t="s">
        <v>142</v>
      </c>
      <c r="E33" s="41">
        <v>1705820.54</v>
      </c>
      <c r="F33" s="44"/>
      <c r="G33" s="41">
        <v>0</v>
      </c>
    </row>
    <row r="34" spans="2:7" s="1" customFormat="1" x14ac:dyDescent="0.2">
      <c r="C34" s="21" t="s">
        <v>48</v>
      </c>
      <c r="E34" s="41">
        <v>606995.27</v>
      </c>
      <c r="F34" s="45"/>
      <c r="G34" s="41">
        <v>1546514.89</v>
      </c>
    </row>
    <row r="35" spans="2:7" s="1" customFormat="1" x14ac:dyDescent="0.2">
      <c r="C35" s="1" t="s">
        <v>39</v>
      </c>
      <c r="E35" s="41">
        <v>-23928.47</v>
      </c>
      <c r="F35" s="44"/>
      <c r="G35" s="41">
        <v>-11293</v>
      </c>
    </row>
    <row r="36" spans="2:7" s="1" customFormat="1" x14ac:dyDescent="0.2">
      <c r="C36" s="1" t="s">
        <v>40</v>
      </c>
      <c r="E36" s="41">
        <v>-5036863.8500000006</v>
      </c>
      <c r="F36" s="44"/>
      <c r="G36" s="41">
        <v>-4268807.2300000004</v>
      </c>
    </row>
    <row r="37" spans="2:7" s="1" customFormat="1" x14ac:dyDescent="0.2">
      <c r="C37" s="1" t="s">
        <v>42</v>
      </c>
      <c r="E37" s="41">
        <v>-1754604.3500000003</v>
      </c>
      <c r="F37" s="44"/>
      <c r="G37" s="41">
        <v>-1252544.49</v>
      </c>
    </row>
    <row r="38" spans="2:7" s="1" customFormat="1" x14ac:dyDescent="0.2">
      <c r="C38" s="21" t="s">
        <v>97</v>
      </c>
      <c r="E38" s="40">
        <v>2886119.350000001</v>
      </c>
      <c r="F38" s="45"/>
      <c r="G38" s="40">
        <v>-2615851.7000000002</v>
      </c>
    </row>
    <row r="39" spans="2:7" s="1" customFormat="1" x14ac:dyDescent="0.2">
      <c r="E39" s="39"/>
      <c r="F39" s="44"/>
      <c r="G39" s="39"/>
    </row>
    <row r="40" spans="2:7" s="1" customFormat="1" x14ac:dyDescent="0.2">
      <c r="D40" s="21" t="s">
        <v>102</v>
      </c>
      <c r="E40" s="46">
        <f>SUM(E27:E38)</f>
        <v>-13720537.729999958</v>
      </c>
      <c r="F40" s="44"/>
      <c r="G40" s="46">
        <v>-14835254.689999999</v>
      </c>
    </row>
    <row r="41" spans="2:7" s="1" customFormat="1" x14ac:dyDescent="0.2">
      <c r="E41" s="39"/>
      <c r="F41" s="44"/>
      <c r="G41" s="39"/>
    </row>
    <row r="42" spans="2:7" s="1" customFormat="1" x14ac:dyDescent="0.2">
      <c r="C42" s="21" t="s">
        <v>100</v>
      </c>
      <c r="E42" s="39">
        <v>25597273.890000001</v>
      </c>
      <c r="F42" s="44"/>
      <c r="G42" s="39">
        <v>1295572.6299999999</v>
      </c>
    </row>
    <row r="43" spans="2:7" s="1" customFormat="1" x14ac:dyDescent="0.2">
      <c r="C43" s="21" t="s">
        <v>145</v>
      </c>
      <c r="E43" s="39">
        <v>10500</v>
      </c>
      <c r="F43" s="44"/>
      <c r="G43" s="39">
        <v>280000</v>
      </c>
    </row>
    <row r="44" spans="2:7" s="1" customFormat="1" x14ac:dyDescent="0.2">
      <c r="D44" s="5" t="s">
        <v>50</v>
      </c>
      <c r="E44" s="46">
        <f>SUM(E40:E43)</f>
        <v>11887236.160000043</v>
      </c>
      <c r="F44" s="44"/>
      <c r="G44" s="49">
        <v>-13259682.060000001</v>
      </c>
    </row>
    <row r="45" spans="2:7" s="1" customFormat="1" x14ac:dyDescent="0.2">
      <c r="E45" s="46"/>
      <c r="F45" s="47"/>
      <c r="G45" s="46"/>
    </row>
    <row r="46" spans="2:7" s="1" customFormat="1" x14ac:dyDescent="0.2">
      <c r="E46" s="39"/>
      <c r="F46" s="44"/>
      <c r="G46" s="39"/>
    </row>
    <row r="47" spans="2:7" s="1" customFormat="1" x14ac:dyDescent="0.2">
      <c r="B47" s="5" t="s">
        <v>43</v>
      </c>
      <c r="E47" s="39"/>
      <c r="F47" s="44"/>
      <c r="G47" s="39"/>
    </row>
    <row r="48" spans="2:7" s="1" customFormat="1" x14ac:dyDescent="0.2">
      <c r="C48" s="21" t="s">
        <v>46</v>
      </c>
      <c r="E48" s="39">
        <v>93923630.769999996</v>
      </c>
      <c r="F48" s="45"/>
      <c r="G48" s="39">
        <v>107183313.22</v>
      </c>
    </row>
    <row r="49" spans="1:7" s="1" customFormat="1" x14ac:dyDescent="0.2">
      <c r="C49" s="21" t="s">
        <v>143</v>
      </c>
      <c r="E49" s="40">
        <v>-146651.37</v>
      </c>
      <c r="F49" s="50"/>
      <c r="G49" s="40">
        <v>0</v>
      </c>
    </row>
    <row r="50" spans="1:7" s="1" customFormat="1" ht="13.5" thickBot="1" x14ac:dyDescent="0.25">
      <c r="C50" s="5" t="s">
        <v>47</v>
      </c>
      <c r="E50" s="51">
        <f>+E49+E48+E44</f>
        <v>105664215.56000003</v>
      </c>
      <c r="F50" s="45"/>
      <c r="G50" s="51">
        <v>93923631.159999996</v>
      </c>
    </row>
    <row r="51" spans="1:7" s="1" customFormat="1" ht="13.5" thickTop="1" x14ac:dyDescent="0.2">
      <c r="A51" s="11"/>
      <c r="B51" s="11"/>
      <c r="C51" s="11"/>
      <c r="D51" s="11"/>
      <c r="E51" s="20"/>
      <c r="F51" s="11"/>
      <c r="G51" s="20"/>
    </row>
    <row r="52" spans="1:7" s="1" customFormat="1" x14ac:dyDescent="0.2">
      <c r="D52" s="21" t="s">
        <v>146</v>
      </c>
      <c r="E52" s="8"/>
      <c r="G52" s="8"/>
    </row>
    <row r="53" spans="1:7" s="1" customFormat="1" x14ac:dyDescent="0.2">
      <c r="D53" s="38" t="s">
        <v>147</v>
      </c>
      <c r="E53" s="46">
        <v>10034149.460000001</v>
      </c>
      <c r="F53" s="44"/>
      <c r="G53" s="46">
        <v>10521903.59</v>
      </c>
    </row>
    <row r="54" spans="1:7" s="1" customFormat="1" x14ac:dyDescent="0.2">
      <c r="D54" s="38" t="s">
        <v>148</v>
      </c>
      <c r="E54" s="46">
        <v>2999371.92</v>
      </c>
      <c r="F54" s="44"/>
      <c r="G54" s="46">
        <v>3159418.32</v>
      </c>
    </row>
    <row r="55" spans="1:7" s="1" customFormat="1" x14ac:dyDescent="0.2">
      <c r="E55" s="8"/>
      <c r="G55" s="8"/>
    </row>
    <row r="56" spans="1:7" s="1" customFormat="1" x14ac:dyDescent="0.2">
      <c r="E56" s="8"/>
      <c r="G56" s="8"/>
    </row>
    <row r="57" spans="1:7" s="1" customFormat="1" x14ac:dyDescent="0.2">
      <c r="E57" s="8"/>
      <c r="G57" s="8"/>
    </row>
    <row r="58" spans="1:7" s="1" customFormat="1" x14ac:dyDescent="0.2">
      <c r="E58" s="8"/>
      <c r="G58" s="8"/>
    </row>
    <row r="59" spans="1:7" s="1" customFormat="1" x14ac:dyDescent="0.2">
      <c r="E59" s="8"/>
      <c r="G59" s="8"/>
    </row>
    <row r="60" spans="1:7" s="1" customFormat="1" x14ac:dyDescent="0.2">
      <c r="E60" s="8"/>
      <c r="G60" s="8"/>
    </row>
    <row r="61" spans="1:7" s="1" customFormat="1" x14ac:dyDescent="0.2">
      <c r="E61" s="8"/>
      <c r="G61" s="8"/>
    </row>
    <row r="62" spans="1:7" s="1" customFormat="1" x14ac:dyDescent="0.2">
      <c r="E62" s="8"/>
      <c r="G62" s="8"/>
    </row>
    <row r="63" spans="1:7" s="1" customFormat="1" x14ac:dyDescent="0.2">
      <c r="E63" s="8"/>
      <c r="G63" s="8"/>
    </row>
    <row r="64" spans="1:7" s="1" customFormat="1" x14ac:dyDescent="0.2">
      <c r="E64" s="8"/>
      <c r="G64" s="8"/>
    </row>
    <row r="65" spans="5:7" s="1" customFormat="1" x14ac:dyDescent="0.2">
      <c r="E65" s="8"/>
      <c r="G65" s="8"/>
    </row>
    <row r="66" spans="5:7" s="1" customFormat="1" x14ac:dyDescent="0.2">
      <c r="E66" s="8"/>
      <c r="G66" s="8"/>
    </row>
    <row r="67" spans="5:7" s="1" customFormat="1" x14ac:dyDescent="0.2">
      <c r="E67" s="8"/>
      <c r="G67" s="8"/>
    </row>
    <row r="68" spans="5:7" s="1" customFormat="1" x14ac:dyDescent="0.2">
      <c r="E68" s="8"/>
      <c r="G68" s="8"/>
    </row>
    <row r="69" spans="5:7" s="1" customFormat="1" x14ac:dyDescent="0.2">
      <c r="E69" s="8"/>
      <c r="G69" s="8"/>
    </row>
    <row r="70" spans="5:7" s="1" customFormat="1" x14ac:dyDescent="0.2">
      <c r="E70" s="8"/>
      <c r="G70" s="8"/>
    </row>
    <row r="71" spans="5:7" s="1" customFormat="1" x14ac:dyDescent="0.2">
      <c r="E71" s="8"/>
      <c r="G71" s="8"/>
    </row>
    <row r="72" spans="5:7" s="1" customFormat="1" x14ac:dyDescent="0.2">
      <c r="E72" s="8"/>
      <c r="G72" s="8"/>
    </row>
    <row r="73" spans="5:7" s="1" customFormat="1" x14ac:dyDescent="0.2">
      <c r="E73" s="8"/>
      <c r="G73" s="8"/>
    </row>
    <row r="74" spans="5:7" s="1" customFormat="1" x14ac:dyDescent="0.2">
      <c r="E74" s="8"/>
      <c r="G74" s="8"/>
    </row>
    <row r="75" spans="5:7" s="1" customFormat="1" x14ac:dyDescent="0.2">
      <c r="E75" s="8"/>
      <c r="G75" s="8"/>
    </row>
    <row r="76" spans="5:7" s="1" customFormat="1" x14ac:dyDescent="0.2">
      <c r="E76" s="8"/>
      <c r="G76" s="8"/>
    </row>
    <row r="77" spans="5:7" s="1" customFormat="1" x14ac:dyDescent="0.2">
      <c r="E77" s="8"/>
      <c r="G77" s="8"/>
    </row>
    <row r="78" spans="5:7" s="1" customFormat="1" x14ac:dyDescent="0.2">
      <c r="E78" s="8"/>
      <c r="G78" s="8"/>
    </row>
    <row r="79" spans="5:7" s="1" customFormat="1" x14ac:dyDescent="0.2">
      <c r="E79" s="8"/>
      <c r="G79" s="8"/>
    </row>
    <row r="80" spans="5:7" s="1" customFormat="1" x14ac:dyDescent="0.2">
      <c r="E80" s="8"/>
      <c r="G80" s="8"/>
    </row>
    <row r="81" spans="5:7" s="1" customFormat="1" x14ac:dyDescent="0.2">
      <c r="E81" s="8"/>
      <c r="G81" s="8"/>
    </row>
    <row r="82" spans="5:7" s="1" customFormat="1" x14ac:dyDescent="0.2">
      <c r="E82" s="8"/>
      <c r="G82" s="8"/>
    </row>
    <row r="83" spans="5:7" s="1" customFormat="1" x14ac:dyDescent="0.2">
      <c r="E83" s="8"/>
      <c r="G83" s="8"/>
    </row>
    <row r="84" spans="5:7" s="1" customFormat="1" x14ac:dyDescent="0.2">
      <c r="E84" s="8"/>
      <c r="G84" s="8"/>
    </row>
    <row r="85" spans="5:7" s="1" customFormat="1" x14ac:dyDescent="0.2">
      <c r="E85" s="8"/>
      <c r="G85" s="8"/>
    </row>
    <row r="86" spans="5:7" s="1" customFormat="1" x14ac:dyDescent="0.2">
      <c r="E86" s="8"/>
      <c r="G86" s="8"/>
    </row>
    <row r="87" spans="5:7" s="1" customFormat="1" x14ac:dyDescent="0.2">
      <c r="E87" s="8"/>
      <c r="G87" s="8"/>
    </row>
    <row r="88" spans="5:7" s="1" customFormat="1" x14ac:dyDescent="0.2">
      <c r="E88" s="8"/>
      <c r="G88" s="8"/>
    </row>
    <row r="89" spans="5:7" s="1" customFormat="1" x14ac:dyDescent="0.2">
      <c r="E89" s="8"/>
      <c r="G89" s="8"/>
    </row>
    <row r="90" spans="5:7" s="1" customFormat="1" x14ac:dyDescent="0.2">
      <c r="E90" s="8"/>
      <c r="G90" s="8"/>
    </row>
    <row r="91" spans="5:7" s="1" customFormat="1" x14ac:dyDescent="0.2">
      <c r="E91" s="8"/>
      <c r="G91" s="8"/>
    </row>
    <row r="92" spans="5:7" s="1" customFormat="1" x14ac:dyDescent="0.2">
      <c r="E92" s="8"/>
      <c r="G92" s="8"/>
    </row>
    <row r="93" spans="5:7" s="1" customFormat="1" x14ac:dyDescent="0.2">
      <c r="E93" s="8"/>
      <c r="G93" s="8"/>
    </row>
    <row r="94" spans="5:7" s="1" customFormat="1" x14ac:dyDescent="0.2">
      <c r="E94" s="8"/>
      <c r="G94" s="8"/>
    </row>
    <row r="95" spans="5:7" s="1" customFormat="1" x14ac:dyDescent="0.2">
      <c r="E95" s="8"/>
      <c r="G95" s="8"/>
    </row>
    <row r="96" spans="5:7" s="1" customFormat="1" x14ac:dyDescent="0.2">
      <c r="E96" s="8"/>
      <c r="G96" s="8"/>
    </row>
    <row r="97" spans="5:7" s="1" customFormat="1" x14ac:dyDescent="0.2">
      <c r="E97" s="8"/>
      <c r="G97" s="8"/>
    </row>
    <row r="98" spans="5:7" s="1" customFormat="1" x14ac:dyDescent="0.2">
      <c r="E98" s="8"/>
      <c r="G98" s="8"/>
    </row>
    <row r="99" spans="5:7" s="1" customFormat="1" x14ac:dyDescent="0.2">
      <c r="E99" s="8"/>
      <c r="G99" s="8"/>
    </row>
    <row r="100" spans="5:7" s="1" customFormat="1" x14ac:dyDescent="0.2">
      <c r="E100" s="8"/>
      <c r="G100" s="8"/>
    </row>
    <row r="101" spans="5:7" s="1" customFormat="1" x14ac:dyDescent="0.2">
      <c r="E101" s="8"/>
      <c r="G101" s="8"/>
    </row>
    <row r="102" spans="5:7" s="1" customFormat="1" x14ac:dyDescent="0.2">
      <c r="E102" s="8"/>
      <c r="G102" s="8"/>
    </row>
  </sheetData>
  <mergeCells count="3">
    <mergeCell ref="A2:D3"/>
    <mergeCell ref="C11:D11"/>
    <mergeCell ref="C7:D7"/>
  </mergeCells>
  <printOptions horizontalCentered="1"/>
  <pageMargins left="0.5" right="0.5" top="0.5" bottom="0.75" header="0.5" footer="0.5"/>
  <pageSetup orientation="portrait" useFirstPageNumber="1" r:id="rId1"/>
  <headerFooter alignWithMargins="0">
    <oddFooter>&amp;L&amp;F&amp;CPage 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8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4.5703125" bestFit="1" customWidth="1"/>
    <col min="6" max="6" width="3" customWidth="1"/>
    <col min="7" max="7" width="14.5703125" style="22" bestFit="1" customWidth="1"/>
  </cols>
  <sheetData>
    <row r="1" spans="1:7" ht="18" x14ac:dyDescent="0.25">
      <c r="A1" s="12" t="s">
        <v>51</v>
      </c>
      <c r="B1" s="12"/>
      <c r="C1" s="13"/>
      <c r="D1" s="13"/>
      <c r="E1" s="27"/>
      <c r="F1" s="13"/>
      <c r="G1" s="27"/>
    </row>
    <row r="2" spans="1:7" s="1" customFormat="1" x14ac:dyDescent="0.2">
      <c r="A2" s="55" t="s">
        <v>131</v>
      </c>
      <c r="B2" s="55"/>
      <c r="C2" s="55"/>
      <c r="D2" s="55"/>
      <c r="E2" s="26" t="s">
        <v>88</v>
      </c>
      <c r="F2" s="11"/>
      <c r="G2" s="26" t="s">
        <v>88</v>
      </c>
    </row>
    <row r="3" spans="1:7" s="1" customFormat="1" x14ac:dyDescent="0.2">
      <c r="A3" s="56"/>
      <c r="B3" s="56"/>
      <c r="C3" s="56"/>
      <c r="D3" s="56"/>
      <c r="E3" s="32" t="s">
        <v>139</v>
      </c>
      <c r="F3" s="11"/>
      <c r="G3" s="32" t="s">
        <v>129</v>
      </c>
    </row>
    <row r="4" spans="1:7" s="1" customFormat="1" x14ac:dyDescent="0.2">
      <c r="A4" s="33"/>
      <c r="B4" s="33"/>
      <c r="C4" s="33"/>
      <c r="D4" s="33"/>
      <c r="E4" s="32"/>
      <c r="F4" s="11"/>
      <c r="G4" s="32"/>
    </row>
    <row r="5" spans="1:7" x14ac:dyDescent="0.2">
      <c r="B5" s="17" t="s">
        <v>52</v>
      </c>
      <c r="C5" s="22"/>
      <c r="D5" s="22"/>
    </row>
    <row r="6" spans="1:7" x14ac:dyDescent="0.2">
      <c r="B6" s="22"/>
      <c r="C6" s="22" t="s">
        <v>53</v>
      </c>
      <c r="D6" s="22"/>
      <c r="E6" s="39">
        <v>46506190.850000001</v>
      </c>
      <c r="F6" s="39"/>
      <c r="G6" s="39">
        <v>46707765.049999997</v>
      </c>
    </row>
    <row r="7" spans="1:7" x14ac:dyDescent="0.2">
      <c r="B7" s="22"/>
      <c r="C7" s="22" t="s">
        <v>54</v>
      </c>
      <c r="D7" s="22"/>
      <c r="E7" s="39">
        <v>3104212.87</v>
      </c>
      <c r="F7" s="39"/>
      <c r="G7" s="39">
        <v>3060318.27</v>
      </c>
    </row>
    <row r="8" spans="1:7" x14ac:dyDescent="0.2">
      <c r="B8" s="22"/>
      <c r="C8" s="22" t="s">
        <v>27</v>
      </c>
      <c r="D8" s="22"/>
      <c r="E8" s="39">
        <v>4833370.29</v>
      </c>
      <c r="F8" s="39"/>
      <c r="G8" s="39">
        <v>5238744.3700000029</v>
      </c>
    </row>
    <row r="9" spans="1:7" x14ac:dyDescent="0.2">
      <c r="B9" s="22"/>
      <c r="C9" s="22" t="s">
        <v>55</v>
      </c>
      <c r="D9" s="22"/>
      <c r="E9" s="39">
        <v>15815450.609999999</v>
      </c>
      <c r="F9" s="39"/>
      <c r="G9" s="39">
        <v>21617057.299999997</v>
      </c>
    </row>
    <row r="10" spans="1:7" x14ac:dyDescent="0.2">
      <c r="B10" s="22"/>
      <c r="C10" s="22" t="s">
        <v>56</v>
      </c>
      <c r="D10" s="22"/>
      <c r="E10" s="39">
        <v>-84865985.519999996</v>
      </c>
      <c r="F10" s="39"/>
      <c r="G10" s="39">
        <v>-81828274.990000024</v>
      </c>
    </row>
    <row r="11" spans="1:7" x14ac:dyDescent="0.2">
      <c r="B11" s="22"/>
      <c r="C11" s="22" t="s">
        <v>57</v>
      </c>
      <c r="D11" s="22"/>
      <c r="E11" s="39">
        <v>-29353608.329999998</v>
      </c>
      <c r="F11" s="39"/>
      <c r="G11" s="39">
        <v>-31026552.819999997</v>
      </c>
    </row>
    <row r="12" spans="1:7" x14ac:dyDescent="0.2">
      <c r="B12" s="22"/>
      <c r="C12" s="22" t="s">
        <v>58</v>
      </c>
      <c r="D12" s="22"/>
      <c r="E12" s="39">
        <v>-8316904.9500000002</v>
      </c>
      <c r="F12" s="39"/>
      <c r="G12" s="39">
        <v>-5524377.950000002</v>
      </c>
    </row>
    <row r="13" spans="1:7" x14ac:dyDescent="0.2">
      <c r="B13" s="22"/>
      <c r="C13" s="22" t="s">
        <v>103</v>
      </c>
      <c r="D13" s="22"/>
      <c r="E13" s="39">
        <v>-1206571.07</v>
      </c>
      <c r="F13" s="39"/>
      <c r="G13" s="39">
        <v>-1253680.8</v>
      </c>
    </row>
    <row r="14" spans="1:7" x14ac:dyDescent="0.2">
      <c r="B14" s="22"/>
      <c r="C14" s="22" t="s">
        <v>104</v>
      </c>
      <c r="D14" s="22"/>
      <c r="E14" s="39">
        <v>221632.25</v>
      </c>
      <c r="F14" s="39"/>
      <c r="G14" s="39">
        <v>242785.99</v>
      </c>
    </row>
    <row r="15" spans="1:7" x14ac:dyDescent="0.2">
      <c r="B15" s="22"/>
      <c r="C15" s="22" t="s">
        <v>105</v>
      </c>
      <c r="D15" s="22"/>
      <c r="E15" s="39">
        <v>0</v>
      </c>
      <c r="F15" s="39"/>
      <c r="G15" s="39">
        <v>146191.39000000001</v>
      </c>
    </row>
    <row r="16" spans="1:7" x14ac:dyDescent="0.2">
      <c r="B16" s="22"/>
      <c r="C16" s="29" t="s">
        <v>89</v>
      </c>
      <c r="D16" s="22"/>
      <c r="E16" s="40">
        <v>17385242.899999999</v>
      </c>
      <c r="F16" s="39"/>
      <c r="G16" s="40">
        <v>16899869.180000003</v>
      </c>
    </row>
    <row r="17" spans="2:7" x14ac:dyDescent="0.2">
      <c r="B17" s="22"/>
      <c r="C17" s="22"/>
      <c r="D17" s="17" t="s">
        <v>59</v>
      </c>
      <c r="E17" s="39">
        <v>-35876970.099999994</v>
      </c>
      <c r="F17" s="39"/>
      <c r="G17" s="39">
        <v>-25720155.010000002</v>
      </c>
    </row>
    <row r="18" spans="2:7" x14ac:dyDescent="0.2">
      <c r="B18" s="22"/>
      <c r="C18" s="22"/>
      <c r="D18" s="22"/>
      <c r="E18" s="39"/>
      <c r="F18" s="39"/>
      <c r="G18" s="39"/>
    </row>
    <row r="19" spans="2:7" x14ac:dyDescent="0.2">
      <c r="B19" s="17" t="s">
        <v>60</v>
      </c>
      <c r="C19" s="22"/>
      <c r="D19" s="22"/>
      <c r="E19" s="39"/>
      <c r="F19" s="39"/>
      <c r="G19" s="39"/>
    </row>
    <row r="20" spans="2:7" x14ac:dyDescent="0.2">
      <c r="B20" s="22"/>
      <c r="C20" s="22" t="s">
        <v>61</v>
      </c>
      <c r="D20" s="22"/>
      <c r="E20" s="39">
        <v>495512.02</v>
      </c>
      <c r="F20" s="39"/>
      <c r="G20" s="39">
        <v>1451752.5499999998</v>
      </c>
    </row>
    <row r="21" spans="2:7" x14ac:dyDescent="0.2">
      <c r="B21" s="22"/>
      <c r="C21" s="22" t="s">
        <v>62</v>
      </c>
      <c r="D21" s="22"/>
      <c r="E21" s="39">
        <v>265213.46000000002</v>
      </c>
      <c r="F21" s="39"/>
      <c r="G21" s="39">
        <v>254157.04</v>
      </c>
    </row>
    <row r="22" spans="2:7" x14ac:dyDescent="0.2">
      <c r="B22" s="22"/>
      <c r="C22" s="22" t="s">
        <v>63</v>
      </c>
      <c r="D22" s="22"/>
      <c r="E22" s="40">
        <v>-188406.64</v>
      </c>
      <c r="F22" s="39"/>
      <c r="G22" s="40">
        <v>-340529.26</v>
      </c>
    </row>
    <row r="23" spans="2:7" x14ac:dyDescent="0.2">
      <c r="B23" s="22"/>
      <c r="C23" s="22"/>
      <c r="D23" s="17" t="s">
        <v>64</v>
      </c>
      <c r="E23" s="39">
        <v>572318.84</v>
      </c>
      <c r="F23" s="39"/>
      <c r="G23" s="39">
        <v>1365380.3299999998</v>
      </c>
    </row>
    <row r="24" spans="2:7" x14ac:dyDescent="0.2">
      <c r="B24" s="22"/>
      <c r="C24" s="22"/>
      <c r="D24" s="22"/>
      <c r="E24" s="39"/>
      <c r="F24" s="39"/>
      <c r="G24" s="39"/>
    </row>
    <row r="25" spans="2:7" s="22" customFormat="1" x14ac:dyDescent="0.2">
      <c r="B25" s="17" t="s">
        <v>65</v>
      </c>
      <c r="E25" s="39"/>
      <c r="F25" s="39"/>
      <c r="G25" s="39"/>
    </row>
    <row r="26" spans="2:7" x14ac:dyDescent="0.2">
      <c r="B26" s="22"/>
      <c r="C26" s="22" t="s">
        <v>66</v>
      </c>
      <c r="D26" s="22"/>
      <c r="E26" s="39">
        <v>7337710.1730000004</v>
      </c>
      <c r="F26" s="39"/>
      <c r="G26" s="39">
        <v>3108837.69</v>
      </c>
    </row>
    <row r="27" spans="2:7" x14ac:dyDescent="0.2">
      <c r="B27" s="22"/>
      <c r="C27" s="22" t="s">
        <v>98</v>
      </c>
      <c r="D27" s="22"/>
      <c r="E27" s="39">
        <v>-5135756.24</v>
      </c>
      <c r="F27" s="39"/>
      <c r="G27" s="39">
        <v>0</v>
      </c>
    </row>
    <row r="28" spans="2:7" x14ac:dyDescent="0.2">
      <c r="B28" s="22"/>
      <c r="C28" s="22" t="s">
        <v>100</v>
      </c>
      <c r="D28" s="22"/>
      <c r="E28" s="39">
        <v>25597273.890000001</v>
      </c>
      <c r="F28" s="39"/>
      <c r="G28" s="39">
        <v>1295572.6299999999</v>
      </c>
    </row>
    <row r="29" spans="2:7" x14ac:dyDescent="0.2">
      <c r="B29" s="22"/>
      <c r="C29" s="22" t="s">
        <v>67</v>
      </c>
      <c r="D29" s="22"/>
      <c r="E29" s="39">
        <v>-29322.25</v>
      </c>
      <c r="F29" s="39"/>
      <c r="G29" s="39">
        <v>111848.42</v>
      </c>
    </row>
    <row r="30" spans="2:7" x14ac:dyDescent="0.2">
      <c r="B30" s="22"/>
      <c r="C30" s="22" t="s">
        <v>68</v>
      </c>
      <c r="D30" s="22"/>
      <c r="E30" s="39">
        <v>-12514473.73</v>
      </c>
      <c r="F30" s="39"/>
      <c r="G30" s="39">
        <v>-12252411.569999998</v>
      </c>
    </row>
    <row r="31" spans="2:7" x14ac:dyDescent="0.2">
      <c r="B31" s="22"/>
      <c r="C31" s="22" t="s">
        <v>69</v>
      </c>
      <c r="D31" s="22"/>
      <c r="E31" s="39">
        <v>-10350976.359999999</v>
      </c>
      <c r="F31" s="39"/>
      <c r="G31" s="39">
        <v>-10887486.389999999</v>
      </c>
    </row>
    <row r="32" spans="2:7" x14ac:dyDescent="0.2">
      <c r="B32" s="22"/>
      <c r="C32" s="22" t="s">
        <v>70</v>
      </c>
      <c r="D32" s="22"/>
      <c r="E32" s="40">
        <v>-718310.04</v>
      </c>
      <c r="F32" s="39"/>
      <c r="G32" s="40">
        <v>-7395910.6900000013</v>
      </c>
    </row>
    <row r="33" spans="2:7" x14ac:dyDescent="0.2">
      <c r="B33" s="22"/>
      <c r="C33" s="22"/>
      <c r="D33" s="17" t="s">
        <v>106</v>
      </c>
      <c r="E33" s="39"/>
      <c r="F33" s="39"/>
      <c r="G33" s="39"/>
    </row>
    <row r="34" spans="2:7" x14ac:dyDescent="0.2">
      <c r="B34" s="22"/>
      <c r="C34" s="22"/>
      <c r="D34" s="17" t="s">
        <v>71</v>
      </c>
      <c r="E34" s="39">
        <v>4186145.442999999</v>
      </c>
      <c r="F34" s="39"/>
      <c r="G34" s="39">
        <v>-26019549.91</v>
      </c>
    </row>
    <row r="35" spans="2:7" x14ac:dyDescent="0.2">
      <c r="B35" s="22"/>
      <c r="C35" s="22"/>
      <c r="D35" s="22"/>
      <c r="E35" s="39"/>
      <c r="F35" s="39"/>
      <c r="G35" s="39"/>
    </row>
    <row r="36" spans="2:7" x14ac:dyDescent="0.2">
      <c r="B36" s="17" t="s">
        <v>72</v>
      </c>
      <c r="C36" s="22"/>
      <c r="D36" s="22"/>
      <c r="E36" s="39"/>
      <c r="F36" s="39"/>
      <c r="G36" s="39"/>
    </row>
    <row r="37" spans="2:7" x14ac:dyDescent="0.2">
      <c r="B37" s="22"/>
      <c r="C37" s="22" t="s">
        <v>37</v>
      </c>
      <c r="D37" s="22"/>
      <c r="E37" s="39">
        <v>32279258.260000002</v>
      </c>
      <c r="F37" s="39"/>
      <c r="G37" s="39">
        <v>30408449.030000001</v>
      </c>
    </row>
    <row r="38" spans="2:7" x14ac:dyDescent="0.2">
      <c r="B38" s="22"/>
      <c r="C38" s="22" t="s">
        <v>67</v>
      </c>
      <c r="D38" s="22"/>
      <c r="E38" s="39">
        <v>6884830.1500000004</v>
      </c>
      <c r="F38" s="39"/>
      <c r="G38" s="39">
        <v>55026.029999994207</v>
      </c>
    </row>
    <row r="39" spans="2:7" s="22" customFormat="1" x14ac:dyDescent="0.2">
      <c r="C39" s="22" t="s">
        <v>113</v>
      </c>
      <c r="E39" s="39">
        <v>7576313</v>
      </c>
      <c r="F39" s="39"/>
      <c r="G39" s="39">
        <v>7427492</v>
      </c>
    </row>
    <row r="40" spans="2:7" s="22" customFormat="1" x14ac:dyDescent="0.2">
      <c r="C40" s="22" t="s">
        <v>142</v>
      </c>
      <c r="E40" s="39">
        <v>521977.24</v>
      </c>
      <c r="F40" s="39"/>
      <c r="G40" s="39">
        <v>0</v>
      </c>
    </row>
    <row r="41" spans="2:7" x14ac:dyDescent="0.2">
      <c r="B41" s="22"/>
      <c r="C41" s="22" t="s">
        <v>73</v>
      </c>
      <c r="D41" s="22"/>
      <c r="E41" s="41">
        <v>-1754604.35</v>
      </c>
      <c r="F41" s="39"/>
      <c r="G41" s="41">
        <v>-1252544.49</v>
      </c>
    </row>
    <row r="42" spans="2:7" x14ac:dyDescent="0.2">
      <c r="B42" s="22"/>
      <c r="C42" s="22" t="s">
        <v>74</v>
      </c>
      <c r="D42" s="22"/>
      <c r="E42" s="39">
        <v>27129775</v>
      </c>
      <c r="F42" s="39"/>
      <c r="G42" s="39">
        <v>28683914</v>
      </c>
    </row>
    <row r="43" spans="2:7" x14ac:dyDescent="0.2">
      <c r="B43" s="22"/>
      <c r="C43" s="22" t="s">
        <v>75</v>
      </c>
      <c r="D43" s="22"/>
      <c r="E43" s="40">
        <v>-27265743</v>
      </c>
      <c r="F43" s="39"/>
      <c r="G43" s="40">
        <v>-28724301</v>
      </c>
    </row>
    <row r="44" spans="2:7" x14ac:dyDescent="0.2">
      <c r="B44" s="22"/>
      <c r="C44" s="22"/>
      <c r="D44" s="17" t="s">
        <v>76</v>
      </c>
      <c r="E44" s="39"/>
      <c r="F44" s="39"/>
      <c r="G44" s="39"/>
    </row>
    <row r="45" spans="2:7" x14ac:dyDescent="0.2">
      <c r="B45" s="22"/>
      <c r="C45" s="22"/>
      <c r="D45" s="17" t="s">
        <v>77</v>
      </c>
      <c r="E45" s="39">
        <v>45371806.300000012</v>
      </c>
      <c r="F45" s="39"/>
      <c r="G45" s="39">
        <v>36598035.569999993</v>
      </c>
    </row>
    <row r="46" spans="2:7" x14ac:dyDescent="0.2">
      <c r="B46" s="22"/>
      <c r="C46" s="22"/>
      <c r="D46" s="22"/>
      <c r="E46" s="39"/>
      <c r="F46" s="39"/>
      <c r="G46" s="39"/>
    </row>
    <row r="47" spans="2:7" x14ac:dyDescent="0.2">
      <c r="B47" s="22"/>
      <c r="C47" s="22"/>
      <c r="D47" s="17" t="s">
        <v>107</v>
      </c>
      <c r="E47" s="39">
        <v>14253300.483000021</v>
      </c>
      <c r="F47" s="39"/>
      <c r="G47" s="39">
        <v>-13776289.020000011</v>
      </c>
    </row>
    <row r="48" spans="2:7" x14ac:dyDescent="0.2">
      <c r="B48" s="22"/>
      <c r="C48" s="22"/>
      <c r="D48" s="22"/>
      <c r="E48" s="39"/>
      <c r="F48" s="39"/>
      <c r="G48" s="39"/>
    </row>
    <row r="49" spans="2:7" x14ac:dyDescent="0.2">
      <c r="B49" s="22" t="s">
        <v>78</v>
      </c>
      <c r="C49" s="22"/>
      <c r="D49" s="22"/>
      <c r="E49" s="40">
        <v>33686359.140000001</v>
      </c>
      <c r="F49" s="39"/>
      <c r="G49" s="40">
        <v>47462648.170000002</v>
      </c>
    </row>
    <row r="50" spans="2:7" x14ac:dyDescent="0.2">
      <c r="B50" s="22"/>
      <c r="C50" s="22"/>
      <c r="D50" s="22"/>
      <c r="E50" s="39"/>
      <c r="F50" s="39"/>
      <c r="G50" s="39"/>
    </row>
    <row r="51" spans="2:7" ht="13.5" thickBot="1" x14ac:dyDescent="0.25">
      <c r="B51" s="17" t="s">
        <v>79</v>
      </c>
      <c r="C51" s="22"/>
      <c r="D51" s="22"/>
      <c r="E51" s="42">
        <v>47939659.623000026</v>
      </c>
      <c r="F51" s="39"/>
      <c r="G51" s="42">
        <v>33686359.149999991</v>
      </c>
    </row>
    <row r="52" spans="2:7" ht="13.5" thickTop="1" x14ac:dyDescent="0.2">
      <c r="B52" s="22"/>
      <c r="C52" s="22"/>
      <c r="D52" s="22"/>
      <c r="E52" s="39"/>
      <c r="F52" s="39"/>
      <c r="G52" s="39"/>
    </row>
    <row r="53" spans="2:7" x14ac:dyDescent="0.2">
      <c r="B53" s="22"/>
      <c r="C53" s="22"/>
      <c r="D53" s="22"/>
      <c r="E53" s="39"/>
      <c r="F53" s="39"/>
      <c r="G53" s="39"/>
    </row>
    <row r="54" spans="2:7" x14ac:dyDescent="0.2">
      <c r="B54" s="17" t="s">
        <v>90</v>
      </c>
      <c r="C54" s="22"/>
      <c r="D54" s="22"/>
      <c r="E54" s="39"/>
      <c r="F54" s="39"/>
      <c r="G54" s="39"/>
    </row>
    <row r="55" spans="2:7" x14ac:dyDescent="0.2">
      <c r="B55" s="22"/>
      <c r="C55" s="22"/>
      <c r="D55" s="22"/>
      <c r="E55" s="39"/>
      <c r="F55" s="39"/>
      <c r="G55" s="39"/>
    </row>
    <row r="56" spans="2:7" x14ac:dyDescent="0.2">
      <c r="B56" s="22" t="s">
        <v>91</v>
      </c>
      <c r="C56" s="22"/>
      <c r="D56" s="22"/>
      <c r="E56" s="39">
        <v>-48777861.509999998</v>
      </c>
      <c r="F56" s="39"/>
      <c r="G56" s="39">
        <v>-41912942.780000001</v>
      </c>
    </row>
    <row r="57" spans="2:7" x14ac:dyDescent="0.2">
      <c r="B57" s="31" t="s">
        <v>92</v>
      </c>
      <c r="C57" s="22"/>
      <c r="D57" s="22"/>
      <c r="E57" s="39"/>
      <c r="F57" s="39"/>
      <c r="G57" s="39"/>
    </row>
    <row r="58" spans="2:7" x14ac:dyDescent="0.2">
      <c r="B58" s="31" t="s">
        <v>80</v>
      </c>
      <c r="C58" s="22"/>
      <c r="D58" s="22"/>
      <c r="E58" s="39"/>
      <c r="F58" s="39"/>
      <c r="G58" s="39"/>
    </row>
    <row r="59" spans="2:7" x14ac:dyDescent="0.2">
      <c r="B59" s="22"/>
      <c r="C59" s="22" t="s">
        <v>81</v>
      </c>
      <c r="D59" s="22"/>
      <c r="E59" s="39">
        <v>10241345.66</v>
      </c>
      <c r="F59" s="39"/>
      <c r="G59" s="39">
        <v>9734827.0800000001</v>
      </c>
    </row>
    <row r="60" spans="2:7" x14ac:dyDescent="0.2">
      <c r="B60" s="22"/>
      <c r="C60" s="22" t="s">
        <v>82</v>
      </c>
      <c r="D60" s="22"/>
      <c r="E60" s="39"/>
      <c r="F60" s="39"/>
      <c r="G60" s="39"/>
    </row>
    <row r="61" spans="2:7" x14ac:dyDescent="0.2">
      <c r="B61" s="22"/>
      <c r="C61" s="22"/>
      <c r="D61" s="34" t="s">
        <v>83</v>
      </c>
      <c r="E61" s="39">
        <v>853076.7</v>
      </c>
      <c r="F61" s="39"/>
      <c r="G61" s="39">
        <v>2074867.75</v>
      </c>
    </row>
    <row r="62" spans="2:7" x14ac:dyDescent="0.2">
      <c r="B62" s="22"/>
      <c r="C62" s="22"/>
      <c r="D62" s="34" t="s">
        <v>3</v>
      </c>
      <c r="E62" s="39">
        <v>89217.75</v>
      </c>
      <c r="F62" s="39"/>
      <c r="G62" s="39">
        <v>80012.460000000006</v>
      </c>
    </row>
    <row r="63" spans="2:7" x14ac:dyDescent="0.2">
      <c r="B63" s="22"/>
      <c r="C63" s="22"/>
      <c r="D63" s="34" t="s">
        <v>84</v>
      </c>
      <c r="E63" s="39">
        <v>-151916.57</v>
      </c>
      <c r="F63" s="39"/>
      <c r="G63" s="39">
        <v>-171738.20999999996</v>
      </c>
    </row>
    <row r="64" spans="2:7" s="22" customFormat="1" x14ac:dyDescent="0.2">
      <c r="D64" s="34" t="s">
        <v>11</v>
      </c>
      <c r="E64" s="39">
        <v>659634.67000000004</v>
      </c>
      <c r="F64" s="39"/>
      <c r="G64" s="39">
        <v>22530.919999999925</v>
      </c>
    </row>
    <row r="65" spans="2:7" s="22" customFormat="1" x14ac:dyDescent="0.2">
      <c r="D65" s="34" t="s">
        <v>144</v>
      </c>
      <c r="E65" s="39">
        <v>-1514210</v>
      </c>
      <c r="F65" s="39"/>
      <c r="G65" s="39">
        <v>0</v>
      </c>
    </row>
    <row r="66" spans="2:7" s="22" customFormat="1" x14ac:dyDescent="0.2">
      <c r="D66" s="34" t="s">
        <v>41</v>
      </c>
      <c r="E66" s="39">
        <v>-493335.75</v>
      </c>
      <c r="F66" s="39"/>
      <c r="G66" s="39">
        <v>-61102.609999999986</v>
      </c>
    </row>
    <row r="67" spans="2:7" x14ac:dyDescent="0.2">
      <c r="B67" s="22"/>
      <c r="C67" s="22"/>
      <c r="D67" s="34" t="s">
        <v>14</v>
      </c>
      <c r="E67" s="39">
        <v>180968.15</v>
      </c>
      <c r="F67" s="43"/>
      <c r="G67" s="39">
        <v>64325.329999999994</v>
      </c>
    </row>
    <row r="68" spans="2:7" s="22" customFormat="1" x14ac:dyDescent="0.2">
      <c r="D68" s="34" t="s">
        <v>137</v>
      </c>
      <c r="E68" s="39">
        <v>1137179.04</v>
      </c>
      <c r="F68" s="43"/>
      <c r="G68" s="39">
        <v>0</v>
      </c>
    </row>
    <row r="69" spans="2:7" x14ac:dyDescent="0.2">
      <c r="B69" s="22"/>
      <c r="C69" s="22"/>
      <c r="D69" s="34" t="s">
        <v>133</v>
      </c>
      <c r="E69" s="39">
        <v>2616021.66</v>
      </c>
      <c r="F69" s="39"/>
      <c r="G69" s="39">
        <v>-15173893.770000001</v>
      </c>
    </row>
    <row r="70" spans="2:7" x14ac:dyDescent="0.2">
      <c r="B70" s="22"/>
      <c r="C70" s="22"/>
      <c r="D70" s="34" t="s">
        <v>132</v>
      </c>
      <c r="E70" s="39">
        <v>-4938355.5</v>
      </c>
      <c r="F70" s="39"/>
      <c r="G70" s="39">
        <v>22321212.159999996</v>
      </c>
    </row>
    <row r="71" spans="2:7" x14ac:dyDescent="0.2">
      <c r="B71" s="22"/>
      <c r="C71" s="22"/>
      <c r="D71" s="34" t="s">
        <v>95</v>
      </c>
      <c r="E71" s="40">
        <v>4221265.5999999996</v>
      </c>
      <c r="F71" s="39"/>
      <c r="G71" s="40">
        <v>-2698253.3400000008</v>
      </c>
    </row>
    <row r="72" spans="2:7" x14ac:dyDescent="0.2">
      <c r="B72" s="22"/>
      <c r="C72" s="22"/>
      <c r="D72" s="22"/>
      <c r="E72" s="39"/>
      <c r="F72" s="39"/>
      <c r="G72" s="39"/>
    </row>
    <row r="73" spans="2:7" ht="13.5" thickBot="1" x14ac:dyDescent="0.25">
      <c r="B73" s="22"/>
      <c r="C73" s="22"/>
      <c r="D73" s="17" t="s">
        <v>85</v>
      </c>
      <c r="E73" s="42">
        <v>-35876970.099999987</v>
      </c>
      <c r="F73" s="39"/>
      <c r="G73" s="42">
        <v>-25720155.010000009</v>
      </c>
    </row>
    <row r="74" spans="2:7" ht="13.5" thickTop="1" x14ac:dyDescent="0.2">
      <c r="B74" s="22"/>
      <c r="C74" s="22"/>
      <c r="D74" s="22"/>
      <c r="E74" s="39"/>
      <c r="F74" s="39"/>
      <c r="G74" s="39"/>
    </row>
    <row r="75" spans="2:7" x14ac:dyDescent="0.2">
      <c r="B75" s="22"/>
      <c r="C75" s="22"/>
      <c r="D75" s="22"/>
      <c r="E75" s="39"/>
      <c r="F75" s="39"/>
      <c r="G75" s="39"/>
    </row>
    <row r="76" spans="2:7" x14ac:dyDescent="0.2">
      <c r="B76" s="22" t="s">
        <v>86</v>
      </c>
      <c r="C76" s="22"/>
      <c r="D76" s="22"/>
      <c r="E76" s="39"/>
      <c r="F76" s="39"/>
      <c r="G76" s="39"/>
    </row>
    <row r="77" spans="2:7" s="22" customFormat="1" x14ac:dyDescent="0.2">
      <c r="E77" s="39"/>
      <c r="F77" s="39"/>
      <c r="G77" s="39"/>
    </row>
    <row r="78" spans="2:7" x14ac:dyDescent="0.2">
      <c r="B78" s="22"/>
      <c r="C78" s="21" t="s">
        <v>99</v>
      </c>
      <c r="D78" s="21"/>
      <c r="E78" s="39">
        <v>10500</v>
      </c>
      <c r="F78" s="43"/>
      <c r="G78" s="39">
        <v>280000</v>
      </c>
    </row>
    <row r="79" spans="2:7" x14ac:dyDescent="0.2">
      <c r="B79" s="22"/>
      <c r="C79" s="21" t="s">
        <v>87</v>
      </c>
      <c r="D79" s="21"/>
      <c r="E79" s="39">
        <v>65256</v>
      </c>
      <c r="F79" s="43"/>
      <c r="G79" s="39">
        <v>163984.76999999999</v>
      </c>
    </row>
    <row r="80" spans="2:7" x14ac:dyDescent="0.2">
      <c r="E80" s="30"/>
      <c r="G80" s="30"/>
    </row>
    <row r="81" spans="5:5" x14ac:dyDescent="0.2">
      <c r="E81" s="22"/>
    </row>
    <row r="82" spans="5:5" x14ac:dyDescent="0.2">
      <c r="E82" s="22"/>
    </row>
    <row r="83" spans="5:5" x14ac:dyDescent="0.2">
      <c r="E83" s="22"/>
    </row>
    <row r="84" spans="5:5" x14ac:dyDescent="0.2">
      <c r="E84" s="22"/>
    </row>
    <row r="85" spans="5:5" x14ac:dyDescent="0.2">
      <c r="E85" s="22"/>
    </row>
    <row r="86" spans="5:5" x14ac:dyDescent="0.2">
      <c r="E86" s="22"/>
    </row>
    <row r="87" spans="5:5" x14ac:dyDescent="0.2">
      <c r="E87" s="22"/>
    </row>
    <row r="88" spans="5:5" x14ac:dyDescent="0.2">
      <c r="E88" s="22"/>
    </row>
    <row r="89" spans="5:5" x14ac:dyDescent="0.2">
      <c r="E89" s="22"/>
    </row>
    <row r="90" spans="5:5" x14ac:dyDescent="0.2">
      <c r="E90" s="22"/>
    </row>
    <row r="91" spans="5:5" x14ac:dyDescent="0.2">
      <c r="E91" s="22"/>
    </row>
    <row r="92" spans="5:5" x14ac:dyDescent="0.2">
      <c r="E92" s="22"/>
    </row>
    <row r="93" spans="5:5" x14ac:dyDescent="0.2">
      <c r="E93" s="22"/>
    </row>
    <row r="94" spans="5:5" x14ac:dyDescent="0.2">
      <c r="E94" s="22"/>
    </row>
    <row r="95" spans="5:5" x14ac:dyDescent="0.2">
      <c r="E95" s="22"/>
    </row>
    <row r="96" spans="5:5" x14ac:dyDescent="0.2">
      <c r="E96" s="22"/>
    </row>
    <row r="97" spans="5:5" x14ac:dyDescent="0.2">
      <c r="E97" s="22"/>
    </row>
    <row r="98" spans="5:5" x14ac:dyDescent="0.2">
      <c r="E98" s="22"/>
    </row>
  </sheetData>
  <mergeCells count="1">
    <mergeCell ref="A2:D3"/>
  </mergeCells>
  <printOptions horizontalCentered="1"/>
  <pageMargins left="0.5" right="0.5" top="0.5" bottom="0.75" header="0.5" footer="0.5"/>
  <pageSetup fitToHeight="0" orientation="portrait" useFirstPageNumber="1" r:id="rId1"/>
  <headerFooter alignWithMargins="0">
    <oddFooter>&amp;L&amp;F&amp;CPage &amp;P of &amp;N&amp;R&amp;D &amp;T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Statement of Net Position</vt:lpstr>
      <vt:lpstr>Stmt of Rev Exp and Chg Net</vt:lpstr>
      <vt:lpstr>Stmt  Cash Flows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2020-01-14T15:44:56Z</cp:lastPrinted>
  <dcterms:created xsi:type="dcterms:W3CDTF">2002-12-27T16:50:56Z</dcterms:created>
  <dcterms:modified xsi:type="dcterms:W3CDTF">2020-12-16T15:43:47Z</dcterms:modified>
</cp:coreProperties>
</file>