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RPT20\4-Campus Statements\for Web\"/>
    </mc:Choice>
  </mc:AlternateContent>
  <xr:revisionPtr revIDLastSave="0" documentId="13_ncr:1_{F7FF8550-6C22-4292-86B7-5E0460AE8409}" xr6:coauthVersionLast="45" xr6:coauthVersionMax="45" xr10:uidLastSave="{00000000-0000-0000-0000-000000000000}"/>
  <bookViews>
    <workbookView xWindow="20370" yWindow="2895" windowWidth="20730" windowHeight="1116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2" l="1"/>
  <c r="E43" i="2"/>
  <c r="E39" i="2"/>
  <c r="E27" i="2"/>
  <c r="E26" i="2"/>
  <c r="E20" i="2"/>
  <c r="E14" i="2"/>
  <c r="E43" i="1"/>
  <c r="E42" i="1"/>
  <c r="E33" i="1"/>
  <c r="E21" i="1"/>
  <c r="E20" i="1"/>
  <c r="E12" i="1"/>
</calcChain>
</file>

<file path=xl/sharedStrings.xml><?xml version="1.0" encoding="utf-8"?>
<sst xmlns="http://schemas.openxmlformats.org/spreadsheetml/2006/main" count="169" uniqueCount="146">
  <si>
    <t>ASSETS</t>
  </si>
  <si>
    <t>Cash and Cash Equivalents</t>
  </si>
  <si>
    <t>Accounts Receivable, Net</t>
  </si>
  <si>
    <t>Inventories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</si>
  <si>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</si>
  <si>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</si>
  <si>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</si>
  <si>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</si>
  <si>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</si>
  <si>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</si>
  <si>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</si>
  <si>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</si>
  <si>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</si>
  <si>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</si>
  <si>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</si>
  <si>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</si>
  <si>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</si>
  <si>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</si>
  <si>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</si>
  <si>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</si>
  <si>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</si>
  <si>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</si>
  <si>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</si>
  <si>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</si>
  <si>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</si>
  <si>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</si>
  <si>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</si>
  <si>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</si>
  <si>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</si>
  <si>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</si>
  <si>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</si>
  <si>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</si>
  <si>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</si>
  <si>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</si>
  <si>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</si>
  <si>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</si>
  <si>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</si>
  <si>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</si>
  <si>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Interest on Indebtedness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</si>
  <si>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</si>
  <si>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</si>
  <si>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</si>
  <si>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</si>
  <si>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</si>
  <si>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</si>
  <si>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</si>
  <si>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</si>
  <si>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</si>
  <si>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</si>
  <si>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</si>
  <si>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</si>
  <si>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</si>
  <si>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</si>
  <si>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</si>
  <si>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</si>
  <si>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</si>
  <si>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</si>
  <si>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</si>
  <si>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</si>
  <si>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</si>
  <si>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</si>
  <si>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</si>
  <si>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</si>
  <si>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</si>
  <si>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</si>
  <si>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</si>
  <si>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</si>
  <si>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</si>
  <si>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</si>
  <si>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</si>
  <si>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</si>
  <si>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</si>
  <si>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</si>
  <si>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</si>
  <si>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</si>
  <si>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</si>
  <si>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</si>
  <si>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</si>
  <si>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</si>
  <si>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</si>
  <si>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</si>
  <si>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</si>
  <si>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</si>
  <si>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</si>
  <si>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</si>
  <si>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</si>
  <si>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</si>
  <si>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</si>
  <si>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Reconciliation of Operating Loss to Net Cash Used in Operating Activities</t>
  </si>
  <si>
    <t>Operating Loss</t>
  </si>
  <si>
    <t>Adjustments to Reconcile Operating Loss to</t>
  </si>
  <si>
    <t>Restricted Net Pension Asset</t>
  </si>
  <si>
    <t>DEFERRED OUTFLOWS OF RESOURCES</t>
  </si>
  <si>
    <t>Other Post-Employment Benefits</t>
  </si>
  <si>
    <t>DEFERRED INFLOWS OF RESOURCES</t>
  </si>
  <si>
    <t>Other Non-Operating Revenues</t>
  </si>
  <si>
    <t>Capital Contributions</t>
  </si>
  <si>
    <t>Payments for Debt Retirement (Refundings)</t>
  </si>
  <si>
    <t>Gifts-In-Kind</t>
  </si>
  <si>
    <t>Capital Appropriations</t>
  </si>
  <si>
    <t>Net Pension Liability</t>
  </si>
  <si>
    <t>Income (Loss) Before Capital Appropriations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</si>
  <si>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</si>
  <si>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</si>
  <si>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</si>
  <si>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</si>
  <si>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</si>
  <si>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</si>
  <si>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</si>
  <si>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Capital Assets, Net</t>
  </si>
  <si>
    <t>Perkins Loan Program</t>
  </si>
  <si>
    <t>Deposits Held for Others</t>
  </si>
  <si>
    <t>Federal Pell Grants</t>
  </si>
  <si>
    <t>Securities Lending Collateral</t>
  </si>
  <si>
    <t>Prepaid Expenses &amp; Other Current Assets</t>
  </si>
  <si>
    <t>Securities Lending Collateral Liability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</si>
  <si>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</si>
  <si>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</si>
  <si>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</si>
  <si>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</si>
  <si>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</si>
  <si>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</si>
  <si>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</si>
  <si>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</si>
  <si>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Salaries</t>
  </si>
  <si>
    <t>Fringe Benefits</t>
  </si>
  <si>
    <t>Fringe Benefits Related to Noncash Pension and OPEB</t>
  </si>
  <si>
    <t>Total Salary &amp; Fringe Benefits</t>
  </si>
  <si>
    <t>June 30, 2019</t>
  </si>
  <si>
    <t>Statement of Net Position</t>
  </si>
  <si>
    <t>University of Wisconsin System - Oshkosh</t>
  </si>
  <si>
    <t>Pension Liability (Asset) and Deferred Inflows of Reources</t>
  </si>
  <si>
    <t>Deferred Outflows of Resources</t>
  </si>
  <si>
    <t>Statement of Revenues, Expenses and Changes in Net Position</t>
  </si>
  <si>
    <t>Restricted Other Postemployment Benefits Asset</t>
  </si>
  <si>
    <t>Other Postemployment Benefits</t>
  </si>
  <si>
    <t>June 30, 2020</t>
  </si>
  <si>
    <t>Student Tuition and Fees (net of Scholarship Allowances, below)</t>
  </si>
  <si>
    <t>Sales and Services of Auxiliary Enterprises (net of Scholarship Allowances, below)</t>
  </si>
  <si>
    <t>Federal CARES Act Grants</t>
  </si>
  <si>
    <t>Transfers from UW Colleges</t>
  </si>
  <si>
    <t>Scholarship Allowances:</t>
  </si>
  <si>
    <t>Tuition</t>
  </si>
  <si>
    <t>Auxiliary</t>
  </si>
  <si>
    <t>Perkins Loan Liability</t>
  </si>
  <si>
    <t>Other Noncurrent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</si>
</sst>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\(#,##0\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0" fontId="1" fillId="0" borderId="0" xfId="0" applyFont="1" applyFill="1"/>
    <xf numFmtId="0" fontId="0" fillId="0" borderId="0" xfId="0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Fill="1" applyBorder="1"/>
    <xf numFmtId="0" fontId="18" fillId="4" borderId="0" xfId="1" applyNumberFormat="1" applyFont="1" applyFill="1" applyAlignment="1"/>
    <xf numFmtId="43" fontId="18" fillId="4" borderId="0" xfId="1" applyFont="1" applyFill="1" applyAlignment="1"/>
    <xf numFmtId="43" fontId="18" fillId="4" borderId="0" xfId="1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165" fontId="0" fillId="0" borderId="0" xfId="1" applyNumberFormat="1" applyFont="1"/>
    <xf numFmtId="165" fontId="1" fillId="0" borderId="2" xfId="1" applyNumberFormat="1" applyFont="1" applyFill="1" applyBorder="1"/>
    <xf numFmtId="165" fontId="1" fillId="0" borderId="0" xfId="1" applyNumberFormat="1" applyFont="1" applyFill="1" applyBorder="1"/>
    <xf numFmtId="165" fontId="0" fillId="0" borderId="3" xfId="1" applyNumberFormat="1" applyFont="1" applyBorder="1"/>
    <xf numFmtId="165" fontId="0" fillId="0" borderId="0" xfId="0" applyNumberFormat="1"/>
    <xf numFmtId="165" fontId="2" fillId="0" borderId="0" xfId="1" applyNumberFormat="1" applyFont="1" applyFill="1" applyBorder="1"/>
    <xf numFmtId="165" fontId="1" fillId="0" borderId="4" xfId="1" applyNumberFormat="1" applyFont="1" applyFill="1" applyBorder="1"/>
    <xf numFmtId="165" fontId="1" fillId="0" borderId="0" xfId="1" applyNumberFormat="1" applyFont="1" applyFill="1"/>
    <xf numFmtId="165" fontId="2" fillId="0" borderId="3" xfId="1" applyNumberFormat="1" applyFont="1" applyFill="1" applyBorder="1"/>
    <xf numFmtId="165" fontId="2" fillId="0" borderId="0" xfId="2" applyNumberFormat="1" applyFont="1" applyFill="1" applyBorder="1"/>
    <xf numFmtId="165" fontId="1" fillId="0" borderId="5" xfId="1" applyNumberFormat="1" applyFont="1" applyFill="1" applyBorder="1"/>
    <xf numFmtId="165" fontId="1" fillId="0" borderId="0" xfId="379" applyNumberFormat="1" applyFont="1" applyFill="1" applyBorder="1"/>
    <xf numFmtId="165" fontId="1" fillId="0" borderId="3" xfId="1" applyNumberFormat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wrapText="1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4D3DB8D9-4862-4907-BF96-50D42B988EAE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dm\FAST\Financial%20Analysis\Revenue%20over%20Expenses\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48.140625" style="1" customWidth="1"/>
    <col min="5" max="5" width="15" style="8" bestFit="1" customWidth="1"/>
    <col min="6" max="6" width="2.42578125" style="9" customWidth="1"/>
    <col min="7" max="7" width="15" style="8" bestFit="1" customWidth="1"/>
    <col min="8" max="16384" width="9.140625" style="1"/>
  </cols>
  <sheetData>
    <row r="1" spans="1:7" ht="18" x14ac:dyDescent="0.25">
      <c r="A1" s="7" t="s">
        <v>129</v>
      </c>
      <c r="B1" s="2"/>
      <c r="C1" s="2"/>
      <c r="D1" s="2"/>
      <c r="E1" s="10"/>
      <c r="F1" s="18"/>
      <c r="G1" s="18"/>
    </row>
    <row r="2" spans="1:7" ht="18" x14ac:dyDescent="0.25">
      <c r="A2" s="4" t="s">
        <v>130</v>
      </c>
      <c r="B2" s="6"/>
      <c r="C2" s="4"/>
      <c r="D2" s="4"/>
      <c r="E2" s="22">
        <v>44012</v>
      </c>
      <c r="F2" s="17"/>
      <c r="G2" s="22">
        <v>43646</v>
      </c>
    </row>
    <row r="3" spans="1:7" x14ac:dyDescent="0.2">
      <c r="F3" s="8"/>
    </row>
    <row r="4" spans="1:7" x14ac:dyDescent="0.2">
      <c r="B4" s="5" t="s">
        <v>0</v>
      </c>
      <c r="C4" s="19"/>
      <c r="D4" s="19"/>
      <c r="E4" s="26"/>
      <c r="F4" s="26"/>
      <c r="G4" s="26"/>
    </row>
    <row r="5" spans="1:7" x14ac:dyDescent="0.2">
      <c r="B5" s="19" t="s">
        <v>21</v>
      </c>
      <c r="C5" s="19"/>
      <c r="D5" s="19"/>
      <c r="E5" s="26"/>
      <c r="F5" s="26"/>
      <c r="G5" s="26"/>
    </row>
    <row r="6" spans="1:7" ht="12.75" customHeight="1" x14ac:dyDescent="0.2">
      <c r="B6" s="19"/>
      <c r="C6" s="27" t="s">
        <v>1</v>
      </c>
      <c r="D6" s="19"/>
      <c r="E6" s="39">
        <v>37939848.829999998</v>
      </c>
      <c r="F6" s="39"/>
      <c r="G6" s="39">
        <v>32165843.34</v>
      </c>
    </row>
    <row r="7" spans="1:7" ht="12.75" customHeight="1" x14ac:dyDescent="0.2">
      <c r="B7" s="19"/>
      <c r="C7" s="33" t="s">
        <v>113</v>
      </c>
      <c r="D7" s="19"/>
      <c r="E7" s="39">
        <v>147766.6</v>
      </c>
      <c r="F7" s="39"/>
      <c r="G7" s="39">
        <v>120678.21</v>
      </c>
    </row>
    <row r="8" spans="1:7" x14ac:dyDescent="0.2">
      <c r="B8" s="19"/>
      <c r="C8" s="27" t="s">
        <v>2</v>
      </c>
      <c r="D8" s="19"/>
      <c r="E8" s="39">
        <v>8261774.2300000004</v>
      </c>
      <c r="F8" s="39"/>
      <c r="G8" s="39">
        <v>6665700.1699999999</v>
      </c>
    </row>
    <row r="9" spans="1:7" x14ac:dyDescent="0.2">
      <c r="B9" s="19"/>
      <c r="C9" s="27" t="s">
        <v>108</v>
      </c>
      <c r="D9" s="19"/>
      <c r="E9" s="39">
        <v>1253969.6599999999</v>
      </c>
      <c r="F9" s="39"/>
      <c r="G9" s="39">
        <v>1313098.1000000001</v>
      </c>
    </row>
    <row r="10" spans="1:7" x14ac:dyDescent="0.2">
      <c r="B10" s="19"/>
      <c r="C10" s="27" t="s">
        <v>3</v>
      </c>
      <c r="D10" s="19"/>
      <c r="E10" s="39">
        <v>2211440.2799999998</v>
      </c>
      <c r="F10" s="39"/>
      <c r="G10" s="39">
        <v>1736457.05</v>
      </c>
    </row>
    <row r="11" spans="1:7" x14ac:dyDescent="0.2">
      <c r="B11" s="19"/>
      <c r="C11" s="33" t="s">
        <v>114</v>
      </c>
      <c r="D11" s="19"/>
      <c r="E11" s="38">
        <v>1078676</v>
      </c>
      <c r="F11" s="39"/>
      <c r="G11" s="38">
        <v>737255</v>
      </c>
    </row>
    <row r="12" spans="1:7" x14ac:dyDescent="0.2">
      <c r="B12" s="19"/>
      <c r="C12" s="19"/>
      <c r="D12" s="19" t="s">
        <v>4</v>
      </c>
      <c r="E12" s="39">
        <f>SUM(E6:E11)</f>
        <v>50893475.599999994</v>
      </c>
      <c r="F12" s="39"/>
      <c r="G12" s="39">
        <v>42739031.869999997</v>
      </c>
    </row>
    <row r="13" spans="1:7" x14ac:dyDescent="0.2">
      <c r="B13" s="19"/>
      <c r="C13" s="19"/>
      <c r="D13" s="19"/>
      <c r="E13" s="39"/>
      <c r="F13" s="39"/>
      <c r="G13" s="39"/>
    </row>
    <row r="14" spans="1:7" x14ac:dyDescent="0.2">
      <c r="B14" s="19" t="s">
        <v>5</v>
      </c>
      <c r="C14" s="19"/>
      <c r="D14" s="19"/>
      <c r="E14" s="39"/>
      <c r="F14" s="39"/>
      <c r="G14" s="39"/>
    </row>
    <row r="15" spans="1:7" x14ac:dyDescent="0.2">
      <c r="B15" s="19"/>
      <c r="C15" s="19" t="s">
        <v>6</v>
      </c>
      <c r="D15" s="19"/>
      <c r="E15" s="39">
        <v>513285.89</v>
      </c>
      <c r="F15" s="39"/>
      <c r="G15" s="39">
        <v>515173.75</v>
      </c>
    </row>
    <row r="16" spans="1:7" x14ac:dyDescent="0.2">
      <c r="B16" s="19"/>
      <c r="C16" s="19" t="s">
        <v>108</v>
      </c>
      <c r="D16" s="19"/>
      <c r="E16" s="39">
        <v>5427763.2999999998</v>
      </c>
      <c r="F16" s="39"/>
      <c r="G16" s="39">
        <v>6168743.79</v>
      </c>
    </row>
    <row r="17" spans="2:7" x14ac:dyDescent="0.2">
      <c r="B17" s="19"/>
      <c r="C17" s="19" t="s">
        <v>109</v>
      </c>
      <c r="D17" s="19"/>
      <c r="E17" s="39">
        <v>239297172.16</v>
      </c>
      <c r="F17" s="39"/>
      <c r="G17" s="39">
        <v>241081355.16</v>
      </c>
    </row>
    <row r="18" spans="2:7" x14ac:dyDescent="0.2">
      <c r="B18" s="19"/>
      <c r="C18" s="19" t="s">
        <v>91</v>
      </c>
      <c r="D18" s="19"/>
      <c r="E18" s="39">
        <v>15403285.48</v>
      </c>
      <c r="F18" s="39"/>
      <c r="G18" s="39">
        <v>0</v>
      </c>
    </row>
    <row r="19" spans="2:7" x14ac:dyDescent="0.2">
      <c r="B19" s="19"/>
      <c r="C19" s="19" t="s">
        <v>134</v>
      </c>
      <c r="D19" s="19"/>
      <c r="E19" s="39">
        <v>2428273.77</v>
      </c>
      <c r="F19" s="39"/>
      <c r="G19" s="39">
        <v>0</v>
      </c>
    </row>
    <row r="20" spans="2:7" x14ac:dyDescent="0.2">
      <c r="B20" s="19"/>
      <c r="C20" s="19"/>
      <c r="D20" s="19" t="s">
        <v>7</v>
      </c>
      <c r="E20" s="47">
        <f>SUM(E15:E19)</f>
        <v>263069780.59999999</v>
      </c>
      <c r="F20" s="39"/>
      <c r="G20" s="47">
        <v>247765272.69999999</v>
      </c>
    </row>
    <row r="21" spans="2:7" s="5" customFormat="1" x14ac:dyDescent="0.2">
      <c r="D21" s="5" t="s">
        <v>8</v>
      </c>
      <c r="E21" s="43">
        <f>+E20+E12</f>
        <v>313963256.19999999</v>
      </c>
      <c r="F21" s="39"/>
      <c r="G21" s="43">
        <v>290504304.56999999</v>
      </c>
    </row>
    <row r="22" spans="2:7" x14ac:dyDescent="0.2">
      <c r="B22" s="19"/>
      <c r="C22" s="19"/>
      <c r="D22" s="19"/>
      <c r="E22" s="39"/>
      <c r="F22" s="39"/>
      <c r="G22" s="39"/>
    </row>
    <row r="23" spans="2:7" x14ac:dyDescent="0.2">
      <c r="B23" s="16" t="s">
        <v>92</v>
      </c>
      <c r="C23" s="27"/>
      <c r="D23" s="27"/>
      <c r="E23" s="48">
        <v>42820102.119999997</v>
      </c>
      <c r="F23" s="39"/>
      <c r="G23" s="48">
        <v>47201253.799999997</v>
      </c>
    </row>
    <row r="24" spans="2:7" x14ac:dyDescent="0.2">
      <c r="B24" s="19"/>
      <c r="C24" s="19"/>
      <c r="D24" s="19"/>
      <c r="E24" s="39"/>
      <c r="F24" s="39"/>
      <c r="G24" s="39"/>
    </row>
    <row r="25" spans="2:7" x14ac:dyDescent="0.2">
      <c r="B25" s="5" t="s">
        <v>9</v>
      </c>
      <c r="C25" s="19"/>
      <c r="D25" s="19"/>
      <c r="E25" s="39"/>
      <c r="F25" s="39"/>
      <c r="G25" s="39"/>
    </row>
    <row r="26" spans="2:7" x14ac:dyDescent="0.2">
      <c r="B26" s="19" t="s">
        <v>10</v>
      </c>
      <c r="C26" s="19"/>
      <c r="D26" s="19"/>
      <c r="E26" s="39"/>
      <c r="F26" s="39"/>
      <c r="G26" s="39"/>
    </row>
    <row r="27" spans="2:7" x14ac:dyDescent="0.2">
      <c r="B27" s="19"/>
      <c r="C27" s="19" t="s">
        <v>11</v>
      </c>
      <c r="D27" s="19"/>
      <c r="E27" s="39">
        <v>7802094.2800000003</v>
      </c>
      <c r="F27" s="39"/>
      <c r="G27" s="39">
        <v>4847318.6500000004</v>
      </c>
    </row>
    <row r="28" spans="2:7" x14ac:dyDescent="0.2">
      <c r="B28" s="19"/>
      <c r="C28" s="19" t="s">
        <v>115</v>
      </c>
      <c r="D28" s="19"/>
      <c r="E28" s="39">
        <v>147766.6</v>
      </c>
      <c r="F28" s="39"/>
      <c r="G28" s="39">
        <v>120678.21</v>
      </c>
    </row>
    <row r="29" spans="2:7" x14ac:dyDescent="0.2">
      <c r="B29" s="19"/>
      <c r="C29" s="19" t="s">
        <v>12</v>
      </c>
      <c r="D29" s="19"/>
      <c r="E29" s="39">
        <v>8656882.1799999997</v>
      </c>
      <c r="F29" s="39"/>
      <c r="G29" s="39">
        <v>8147464.1500000004</v>
      </c>
    </row>
    <row r="30" spans="2:7" x14ac:dyDescent="0.2">
      <c r="B30" s="19"/>
      <c r="C30" s="19" t="s">
        <v>39</v>
      </c>
      <c r="D30" s="19"/>
      <c r="E30" s="39">
        <v>2766962.39</v>
      </c>
      <c r="F30" s="39"/>
      <c r="G30" s="39">
        <v>2312233.5699999998</v>
      </c>
    </row>
    <row r="31" spans="2:7" x14ac:dyDescent="0.2">
      <c r="B31" s="19"/>
      <c r="C31" s="19" t="s">
        <v>13</v>
      </c>
      <c r="D31" s="19"/>
      <c r="E31" s="39">
        <v>1923493.7</v>
      </c>
      <c r="F31" s="39"/>
      <c r="G31" s="39">
        <v>1646936.5</v>
      </c>
    </row>
    <row r="32" spans="2:7" x14ac:dyDescent="0.2">
      <c r="B32" s="19"/>
      <c r="C32" s="19" t="s">
        <v>111</v>
      </c>
      <c r="D32" s="19"/>
      <c r="E32" s="38">
        <v>0</v>
      </c>
      <c r="F32" s="39"/>
      <c r="G32" s="38">
        <v>0</v>
      </c>
    </row>
    <row r="33" spans="2:7" x14ac:dyDescent="0.2">
      <c r="B33" s="19"/>
      <c r="C33" s="19"/>
      <c r="D33" s="19" t="s">
        <v>14</v>
      </c>
      <c r="E33" s="39">
        <f>SUM(E27:E32)</f>
        <v>21297199.149999999</v>
      </c>
      <c r="F33" s="39"/>
      <c r="G33" s="39">
        <v>17074631.079999998</v>
      </c>
    </row>
    <row r="34" spans="2:7" x14ac:dyDescent="0.2">
      <c r="B34" s="19"/>
      <c r="C34" s="19"/>
      <c r="D34" s="19"/>
      <c r="E34" s="39"/>
      <c r="F34" s="39"/>
      <c r="G34" s="39"/>
    </row>
    <row r="35" spans="2:7" x14ac:dyDescent="0.2">
      <c r="B35" s="19" t="s">
        <v>15</v>
      </c>
      <c r="C35" s="19"/>
      <c r="D35" s="19"/>
      <c r="E35" s="39"/>
      <c r="F35" s="39"/>
      <c r="G35" s="39"/>
    </row>
    <row r="36" spans="2:7" x14ac:dyDescent="0.2">
      <c r="B36" s="19"/>
      <c r="C36" s="19" t="s">
        <v>12</v>
      </c>
      <c r="D36" s="19"/>
      <c r="E36" s="39">
        <v>97318176.670000002</v>
      </c>
      <c r="F36" s="39"/>
      <c r="G36" s="39">
        <v>101994911.28</v>
      </c>
    </row>
    <row r="37" spans="2:7" x14ac:dyDescent="0.2">
      <c r="B37" s="19"/>
      <c r="C37" s="19" t="s">
        <v>110</v>
      </c>
      <c r="D37" s="19"/>
      <c r="E37" s="39">
        <v>5063621</v>
      </c>
      <c r="F37" s="39"/>
      <c r="G37" s="39">
        <v>6163131</v>
      </c>
    </row>
    <row r="38" spans="2:7" s="3" customFormat="1" x14ac:dyDescent="0.2">
      <c r="B38" s="32"/>
      <c r="C38" s="32" t="s">
        <v>13</v>
      </c>
      <c r="D38" s="32"/>
      <c r="E38" s="39">
        <v>1080531.23</v>
      </c>
      <c r="F38" s="39"/>
      <c r="G38" s="39">
        <v>1082876.6399999999</v>
      </c>
    </row>
    <row r="39" spans="2:7" s="3" customFormat="1" x14ac:dyDescent="0.2">
      <c r="B39" s="32"/>
      <c r="C39" s="19" t="s">
        <v>93</v>
      </c>
      <c r="D39" s="19"/>
      <c r="E39" s="39">
        <v>20547643.359999999</v>
      </c>
      <c r="F39" s="39"/>
      <c r="G39" s="39">
        <v>13907724.93</v>
      </c>
    </row>
    <row r="40" spans="2:7" s="3" customFormat="1" x14ac:dyDescent="0.2">
      <c r="B40" s="32"/>
      <c r="C40" s="19" t="s">
        <v>100</v>
      </c>
      <c r="D40" s="19"/>
      <c r="E40" s="39">
        <v>0</v>
      </c>
      <c r="F40" s="39"/>
      <c r="G40" s="39">
        <v>16793564.469999999</v>
      </c>
    </row>
    <row r="41" spans="2:7" s="3" customFormat="1" x14ac:dyDescent="0.2">
      <c r="B41" s="32"/>
      <c r="C41" s="19" t="s">
        <v>145</v>
      </c>
      <c r="D41" s="19"/>
      <c r="E41" s="39">
        <v>1442174.71</v>
      </c>
      <c r="F41" s="39"/>
      <c r="G41" s="39">
        <v>0</v>
      </c>
    </row>
    <row r="42" spans="2:7" x14ac:dyDescent="0.2">
      <c r="B42" s="19"/>
      <c r="C42" s="19"/>
      <c r="D42" s="19" t="s">
        <v>16</v>
      </c>
      <c r="E42" s="38">
        <f>SUM(E36:E41)</f>
        <v>125452146.97</v>
      </c>
      <c r="F42" s="39"/>
      <c r="G42" s="38">
        <v>139942208.31999999</v>
      </c>
    </row>
    <row r="43" spans="2:7" s="5" customFormat="1" x14ac:dyDescent="0.2">
      <c r="D43" s="5" t="s">
        <v>17</v>
      </c>
      <c r="E43" s="43">
        <f>+E42+E33</f>
        <v>146749346.12</v>
      </c>
      <c r="F43" s="39"/>
      <c r="G43" s="43">
        <v>157016839.40000001</v>
      </c>
    </row>
    <row r="44" spans="2:7" x14ac:dyDescent="0.2">
      <c r="B44" s="19"/>
      <c r="C44" s="19"/>
      <c r="D44" s="19"/>
      <c r="E44" s="39"/>
      <c r="F44" s="39"/>
      <c r="G44" s="39"/>
    </row>
    <row r="45" spans="2:7" x14ac:dyDescent="0.2">
      <c r="B45" s="5" t="s">
        <v>94</v>
      </c>
      <c r="C45" s="19"/>
      <c r="D45" s="19"/>
      <c r="E45" s="39">
        <v>54522883.310000002</v>
      </c>
      <c r="F45" s="39"/>
      <c r="G45" s="39">
        <v>29409784.27</v>
      </c>
    </row>
    <row r="46" spans="2:7" x14ac:dyDescent="0.2">
      <c r="B46" s="19"/>
      <c r="C46" s="19"/>
      <c r="D46" s="19"/>
      <c r="E46" s="39"/>
      <c r="F46" s="39"/>
      <c r="G46" s="39"/>
    </row>
    <row r="47" spans="2:7" x14ac:dyDescent="0.2">
      <c r="B47" s="5" t="s">
        <v>41</v>
      </c>
      <c r="C47" s="19"/>
      <c r="D47" s="19"/>
      <c r="E47" s="39"/>
      <c r="F47" s="39"/>
      <c r="G47" s="39"/>
    </row>
    <row r="48" spans="2:7" x14ac:dyDescent="0.2">
      <c r="B48" s="19"/>
      <c r="C48" s="34" t="s">
        <v>43</v>
      </c>
      <c r="D48" s="34"/>
      <c r="E48" s="39">
        <v>137955863.31</v>
      </c>
      <c r="F48" s="39"/>
      <c r="G48" s="39">
        <v>135763979.66</v>
      </c>
    </row>
    <row r="49" spans="2:7" x14ac:dyDescent="0.2">
      <c r="B49" s="19"/>
      <c r="C49" s="34" t="s">
        <v>18</v>
      </c>
      <c r="D49" s="34"/>
      <c r="E49" s="39"/>
      <c r="F49" s="39"/>
      <c r="G49" s="39"/>
    </row>
    <row r="50" spans="2:7" x14ac:dyDescent="0.2">
      <c r="B50" s="19"/>
      <c r="C50" s="34"/>
      <c r="D50" s="34" t="s">
        <v>19</v>
      </c>
      <c r="E50" s="39">
        <v>312869.05</v>
      </c>
      <c r="F50" s="39"/>
      <c r="G50" s="39">
        <v>306541.2</v>
      </c>
    </row>
    <row r="51" spans="2:7" x14ac:dyDescent="0.2">
      <c r="B51" s="19"/>
      <c r="C51" s="34"/>
      <c r="D51" s="34" t="s">
        <v>116</v>
      </c>
      <c r="E51" s="39"/>
      <c r="F51" s="39"/>
      <c r="G51" s="39"/>
    </row>
    <row r="52" spans="2:7" x14ac:dyDescent="0.2">
      <c r="B52" s="19"/>
      <c r="C52" s="34"/>
      <c r="D52" s="35" t="s">
        <v>117</v>
      </c>
      <c r="E52" s="39">
        <v>15403285.48</v>
      </c>
      <c r="F52" s="39"/>
      <c r="G52" s="39">
        <v>0</v>
      </c>
    </row>
    <row r="53" spans="2:7" x14ac:dyDescent="0.2">
      <c r="B53" s="19"/>
      <c r="C53" s="34"/>
      <c r="D53" s="35" t="s">
        <v>135</v>
      </c>
      <c r="E53" s="39">
        <v>2428273.77</v>
      </c>
      <c r="F53" s="39"/>
      <c r="G53" s="39">
        <v>0</v>
      </c>
    </row>
    <row r="54" spans="2:7" x14ac:dyDescent="0.2">
      <c r="B54" s="19"/>
      <c r="C54" s="34"/>
      <c r="D54" s="35" t="s">
        <v>118</v>
      </c>
      <c r="E54" s="39">
        <v>617990.69999999995</v>
      </c>
      <c r="F54" s="39"/>
      <c r="G54" s="39">
        <v>566101.92000000004</v>
      </c>
    </row>
    <row r="55" spans="2:7" x14ac:dyDescent="0.2">
      <c r="B55" s="19"/>
      <c r="C55" s="34"/>
      <c r="D55" s="35" t="s">
        <v>119</v>
      </c>
      <c r="E55" s="39">
        <v>860422.29</v>
      </c>
      <c r="F55" s="39"/>
      <c r="G55" s="39">
        <v>784210.41</v>
      </c>
    </row>
    <row r="56" spans="2:7" x14ac:dyDescent="0.2">
      <c r="B56" s="19"/>
      <c r="C56" s="34"/>
      <c r="D56" s="35" t="s">
        <v>120</v>
      </c>
      <c r="E56" s="39">
        <v>6193510.8399999999</v>
      </c>
      <c r="F56" s="39"/>
      <c r="G56" s="39">
        <v>2767599.56</v>
      </c>
    </row>
    <row r="57" spans="2:7" x14ac:dyDescent="0.2">
      <c r="B57" s="19"/>
      <c r="C57" s="34"/>
      <c r="D57" s="35" t="s">
        <v>121</v>
      </c>
      <c r="E57" s="39">
        <v>3423647.44</v>
      </c>
      <c r="F57" s="39"/>
      <c r="G57" s="39">
        <v>3297775.86</v>
      </c>
    </row>
    <row r="58" spans="2:7" x14ac:dyDescent="0.2">
      <c r="B58" s="19"/>
      <c r="C58" s="34"/>
      <c r="D58" s="35" t="s">
        <v>122</v>
      </c>
      <c r="E58" s="39">
        <v>1841937.12</v>
      </c>
      <c r="F58" s="39"/>
      <c r="G58" s="39">
        <v>1674943.7</v>
      </c>
    </row>
    <row r="59" spans="2:7" x14ac:dyDescent="0.2">
      <c r="B59" s="19"/>
      <c r="C59" s="34"/>
      <c r="D59" s="34" t="s">
        <v>123</v>
      </c>
      <c r="E59" s="39">
        <v>30769067.640000001</v>
      </c>
      <c r="F59" s="39"/>
      <c r="G59" s="39">
        <v>9090631.4499999993</v>
      </c>
    </row>
    <row r="60" spans="2:7" x14ac:dyDescent="0.2">
      <c r="B60" s="19"/>
      <c r="C60" s="34" t="s">
        <v>20</v>
      </c>
      <c r="D60" s="34"/>
      <c r="E60" s="38">
        <v>-13526671.109999999</v>
      </c>
      <c r="F60" s="39"/>
      <c r="G60" s="38">
        <v>6117782</v>
      </c>
    </row>
    <row r="61" spans="2:7" s="5" customFormat="1" ht="13.5" thickBot="1" x14ac:dyDescent="0.25">
      <c r="D61" s="5" t="s">
        <v>42</v>
      </c>
      <c r="E61" s="49">
        <v>155511128.88999999</v>
      </c>
      <c r="F61" s="39"/>
      <c r="G61" s="49">
        <v>151278934.31</v>
      </c>
    </row>
    <row r="62" spans="2:7" ht="13.5" thickTop="1" x14ac:dyDescent="0.2"/>
  </sheetData>
  <phoneticPr fontId="0" type="noConversion"/>
  <printOptions horizontalCentered="1"/>
  <pageMargins left="0.5" right="0.5" top="0.5" bottom="0.75" header="0.5" footer="0.5"/>
  <pageSetup fitToHeight="2" orientation="portrait" useFirstPageNumber="1" r:id="rId1"/>
  <headerFooter alignWithMargins="0">
    <oddFooter>&amp;L&amp;F&amp;CPage &amp;P of &amp;N&amp;R&amp;D &amp;T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1"/>
  <sheetViews>
    <sheetView workbookViewId="0"/>
  </sheetViews>
  <sheetFormatPr defaultRowHeight="12.75" x14ac:dyDescent="0.2"/>
  <cols>
    <col min="1" max="1" width="3.42578125" customWidth="1"/>
    <col min="2" max="2" width="3.28515625" customWidth="1"/>
    <col min="3" max="3" width="5.28515625" customWidth="1"/>
    <col min="4" max="4" width="49.5703125" customWidth="1"/>
    <col min="5" max="5" width="15" bestFit="1" customWidth="1"/>
    <col min="6" max="6" width="2" bestFit="1" customWidth="1"/>
    <col min="7" max="7" width="15" style="20" bestFit="1" customWidth="1"/>
  </cols>
  <sheetData>
    <row r="1" spans="1:7" s="1" customFormat="1" ht="18" x14ac:dyDescent="0.25">
      <c r="A1" s="12" t="s">
        <v>133</v>
      </c>
      <c r="B1" s="12"/>
      <c r="C1" s="13"/>
      <c r="D1" s="13"/>
      <c r="E1" s="21"/>
      <c r="F1"/>
      <c r="G1" s="25"/>
    </row>
    <row r="2" spans="1:7" s="1" customFormat="1" x14ac:dyDescent="0.2">
      <c r="A2" s="50" t="s">
        <v>130</v>
      </c>
      <c r="B2" s="50"/>
      <c r="C2" s="50"/>
      <c r="D2" s="50"/>
      <c r="E2" s="24" t="s">
        <v>86</v>
      </c>
      <c r="F2"/>
      <c r="G2" s="24" t="s">
        <v>86</v>
      </c>
    </row>
    <row r="3" spans="1:7" s="1" customFormat="1" x14ac:dyDescent="0.2">
      <c r="A3" s="51"/>
      <c r="B3" s="51"/>
      <c r="C3" s="51"/>
      <c r="D3" s="51"/>
      <c r="E3" s="30" t="s">
        <v>136</v>
      </c>
      <c r="F3"/>
      <c r="G3" s="30" t="s">
        <v>128</v>
      </c>
    </row>
    <row r="4" spans="1:7" s="1" customFormat="1" x14ac:dyDescent="0.2">
      <c r="A4" s="14" t="s">
        <v>22</v>
      </c>
      <c r="B4" s="14"/>
      <c r="C4" s="14"/>
      <c r="D4" s="15"/>
      <c r="E4" s="23"/>
      <c r="F4"/>
      <c r="G4" s="23"/>
    </row>
    <row r="5" spans="1:7" s="1" customFormat="1" x14ac:dyDescent="0.2">
      <c r="A5" s="11"/>
      <c r="B5" s="16" t="s">
        <v>23</v>
      </c>
      <c r="C5" s="11"/>
      <c r="D5" s="11"/>
      <c r="E5" s="20"/>
      <c r="F5"/>
      <c r="G5" s="20"/>
    </row>
    <row r="6" spans="1:7" s="1" customFormat="1" x14ac:dyDescent="0.2">
      <c r="A6" s="11"/>
      <c r="B6" s="11"/>
      <c r="C6" s="11"/>
      <c r="D6" s="11"/>
      <c r="E6" s="20"/>
      <c r="F6"/>
      <c r="G6" s="20"/>
    </row>
    <row r="7" spans="1:7" s="1" customFormat="1" x14ac:dyDescent="0.2">
      <c r="C7" s="52" t="s">
        <v>137</v>
      </c>
      <c r="D7" s="52"/>
      <c r="E7" s="39">
        <v>62640706.509999998</v>
      </c>
      <c r="F7" s="41"/>
      <c r="G7" s="39">
        <v>58847330.509999998</v>
      </c>
    </row>
    <row r="8" spans="1:7" s="1" customFormat="1" x14ac:dyDescent="0.2">
      <c r="C8" s="1" t="s">
        <v>24</v>
      </c>
      <c r="E8" s="39">
        <v>9371617.1699999999</v>
      </c>
      <c r="F8" s="41"/>
      <c r="G8" s="39">
        <v>9549512.4600000009</v>
      </c>
    </row>
    <row r="9" spans="1:7" s="1" customFormat="1" x14ac:dyDescent="0.2">
      <c r="C9" s="1" t="s">
        <v>25</v>
      </c>
      <c r="E9" s="39">
        <v>4274920.3899999997</v>
      </c>
      <c r="F9" s="41"/>
      <c r="G9" s="39">
        <v>4964425.24</v>
      </c>
    </row>
    <row r="10" spans="1:7" s="1" customFormat="1" x14ac:dyDescent="0.2">
      <c r="C10" s="1" t="s">
        <v>26</v>
      </c>
      <c r="E10" s="39">
        <v>6637587.29</v>
      </c>
      <c r="F10" s="41"/>
      <c r="G10" s="39">
        <v>7503087.3099999996</v>
      </c>
    </row>
    <row r="11" spans="1:7" s="1" customFormat="1" ht="25.5" customHeight="1" x14ac:dyDescent="0.2">
      <c r="C11" s="52" t="s">
        <v>138</v>
      </c>
      <c r="D11" s="52"/>
      <c r="E11" s="39">
        <v>22340715.960000001</v>
      </c>
      <c r="F11" s="41"/>
      <c r="G11" s="39">
        <v>27953140.93</v>
      </c>
    </row>
    <row r="12" spans="1:7" s="1" customFormat="1" x14ac:dyDescent="0.2">
      <c r="C12" s="19" t="s">
        <v>107</v>
      </c>
      <c r="E12" s="39">
        <v>181975.56</v>
      </c>
      <c r="F12" s="41"/>
      <c r="G12" s="39">
        <v>248055.13</v>
      </c>
    </row>
    <row r="13" spans="1:7" s="1" customFormat="1" x14ac:dyDescent="0.2">
      <c r="C13" s="1" t="s">
        <v>27</v>
      </c>
      <c r="E13" s="38">
        <v>18531910.120000001</v>
      </c>
      <c r="F13" s="41"/>
      <c r="G13" s="38">
        <v>19550856.41</v>
      </c>
    </row>
    <row r="14" spans="1:7" s="1" customFormat="1" x14ac:dyDescent="0.2">
      <c r="D14" s="5" t="s">
        <v>28</v>
      </c>
      <c r="E14" s="42">
        <f>SUM(E7:E13)</f>
        <v>123979433</v>
      </c>
      <c r="F14" s="41"/>
      <c r="G14" s="42">
        <v>128616407.98999999</v>
      </c>
    </row>
    <row r="15" spans="1:7" s="1" customFormat="1" x14ac:dyDescent="0.2">
      <c r="E15" s="37"/>
      <c r="F15" s="41"/>
      <c r="G15" s="37"/>
    </row>
    <row r="16" spans="1:7" s="1" customFormat="1" x14ac:dyDescent="0.2">
      <c r="B16" s="5" t="s">
        <v>29</v>
      </c>
      <c r="E16" s="37"/>
      <c r="F16" s="41"/>
      <c r="G16" s="37"/>
    </row>
    <row r="17" spans="2:7" s="1" customFormat="1" x14ac:dyDescent="0.2">
      <c r="C17" s="1" t="s">
        <v>124</v>
      </c>
      <c r="E17" s="39">
        <v>87900438.590000004</v>
      </c>
      <c r="F17" s="41"/>
      <c r="G17" s="39">
        <v>82300975.030000001</v>
      </c>
    </row>
    <row r="18" spans="2:7" s="1" customFormat="1" x14ac:dyDescent="0.2">
      <c r="C18" s="1" t="s">
        <v>125</v>
      </c>
      <c r="E18" s="39">
        <v>34424857.979999997</v>
      </c>
      <c r="F18" s="41"/>
      <c r="G18" s="39">
        <v>31950313.09</v>
      </c>
    </row>
    <row r="19" spans="2:7" s="1" customFormat="1" x14ac:dyDescent="0.2">
      <c r="C19" s="1" t="s">
        <v>126</v>
      </c>
      <c r="E19" s="39">
        <v>1536624.13</v>
      </c>
      <c r="F19" s="41"/>
      <c r="G19" s="39">
        <v>6458202.0599999996</v>
      </c>
    </row>
    <row r="20" spans="2:7" s="1" customFormat="1" x14ac:dyDescent="0.2">
      <c r="D20" s="1" t="s">
        <v>127</v>
      </c>
      <c r="E20" s="43">
        <f>SUM(E17:E19)</f>
        <v>123861920.69999999</v>
      </c>
      <c r="F20" s="41"/>
      <c r="G20" s="43">
        <v>120709490.18000001</v>
      </c>
    </row>
    <row r="21" spans="2:7" s="1" customFormat="1" x14ac:dyDescent="0.2">
      <c r="E21" s="39"/>
      <c r="F21" s="41"/>
      <c r="G21" s="39"/>
    </row>
    <row r="22" spans="2:7" s="1" customFormat="1" x14ac:dyDescent="0.2">
      <c r="C22" s="1" t="s">
        <v>30</v>
      </c>
      <c r="E22" s="39">
        <v>8182500.5700000003</v>
      </c>
      <c r="F22" s="41"/>
      <c r="G22" s="39">
        <v>6596976.75</v>
      </c>
    </row>
    <row r="23" spans="2:7" s="1" customFormat="1" x14ac:dyDescent="0.2">
      <c r="C23" s="1" t="s">
        <v>31</v>
      </c>
      <c r="E23" s="39">
        <v>34772514.759999998</v>
      </c>
      <c r="F23" s="41"/>
      <c r="G23" s="39">
        <v>49691347.350000001</v>
      </c>
    </row>
    <row r="24" spans="2:7" s="1" customFormat="1" x14ac:dyDescent="0.2">
      <c r="C24" s="1" t="s">
        <v>32</v>
      </c>
      <c r="E24" s="39">
        <v>-40182.65</v>
      </c>
      <c r="F24" s="41"/>
      <c r="G24" s="39">
        <v>345003.39</v>
      </c>
    </row>
    <row r="25" spans="2:7" s="1" customFormat="1" x14ac:dyDescent="0.2">
      <c r="C25" s="1" t="s">
        <v>33</v>
      </c>
      <c r="E25" s="38">
        <v>11646555.93</v>
      </c>
      <c r="F25" s="41"/>
      <c r="G25" s="38">
        <v>13146197.75</v>
      </c>
    </row>
    <row r="26" spans="2:7" s="1" customFormat="1" x14ac:dyDescent="0.2">
      <c r="D26" s="5" t="s">
        <v>34</v>
      </c>
      <c r="E26" s="38">
        <f>+SUM(E20:E25)</f>
        <v>178423309.30999997</v>
      </c>
      <c r="F26" s="41"/>
      <c r="G26" s="38">
        <v>190489015.41999999</v>
      </c>
    </row>
    <row r="27" spans="2:7" s="1" customFormat="1" x14ac:dyDescent="0.2">
      <c r="D27" s="5" t="s">
        <v>47</v>
      </c>
      <c r="E27" s="42">
        <f>+E14-E26</f>
        <v>-54443876.309999973</v>
      </c>
      <c r="F27" s="41"/>
      <c r="G27" s="42">
        <v>-61872607.429999992</v>
      </c>
    </row>
    <row r="28" spans="2:7" s="1" customFormat="1" x14ac:dyDescent="0.2">
      <c r="E28" s="37"/>
      <c r="F28" s="41"/>
      <c r="G28" s="37"/>
    </row>
    <row r="29" spans="2:7" s="1" customFormat="1" x14ac:dyDescent="0.2">
      <c r="B29" s="5" t="s">
        <v>35</v>
      </c>
      <c r="E29" s="37"/>
      <c r="F29" s="41"/>
      <c r="G29" s="37"/>
    </row>
    <row r="30" spans="2:7" s="1" customFormat="1" x14ac:dyDescent="0.2">
      <c r="C30" s="1" t="s">
        <v>36</v>
      </c>
      <c r="E30" s="39">
        <v>35717961.380000003</v>
      </c>
      <c r="F30" s="41"/>
      <c r="G30" s="39">
        <v>36830659.990000002</v>
      </c>
    </row>
    <row r="31" spans="2:7" s="1" customFormat="1" x14ac:dyDescent="0.2">
      <c r="C31" s="1" t="s">
        <v>37</v>
      </c>
      <c r="E31" s="39">
        <v>1097124.33</v>
      </c>
      <c r="F31" s="41"/>
      <c r="G31" s="39">
        <v>1125499.1100000001</v>
      </c>
    </row>
    <row r="32" spans="2:7" s="1" customFormat="1" x14ac:dyDescent="0.2">
      <c r="C32" s="19" t="s">
        <v>112</v>
      </c>
      <c r="E32" s="39">
        <v>11600702</v>
      </c>
      <c r="F32" s="41"/>
      <c r="G32" s="39">
        <v>11281120</v>
      </c>
    </row>
    <row r="33" spans="2:7" s="1" customFormat="1" x14ac:dyDescent="0.2">
      <c r="C33" s="19" t="s">
        <v>139</v>
      </c>
      <c r="E33" s="39">
        <v>6303829.5499999998</v>
      </c>
      <c r="F33" s="41"/>
      <c r="G33" s="39">
        <v>0</v>
      </c>
    </row>
    <row r="34" spans="2:7" s="1" customFormat="1" x14ac:dyDescent="0.2">
      <c r="C34" s="19" t="s">
        <v>46</v>
      </c>
      <c r="E34" s="39">
        <v>701628.65</v>
      </c>
      <c r="F34" s="41"/>
      <c r="G34" s="39">
        <v>1092501.46</v>
      </c>
    </row>
    <row r="35" spans="2:7" s="1" customFormat="1" x14ac:dyDescent="0.2">
      <c r="C35" s="1" t="s">
        <v>38</v>
      </c>
      <c r="E35" s="39">
        <v>-3357250.94</v>
      </c>
      <c r="F35" s="41"/>
      <c r="G35" s="39">
        <v>-2909105.96</v>
      </c>
    </row>
    <row r="36" spans="2:7" s="1" customFormat="1" x14ac:dyDescent="0.2">
      <c r="C36" s="1" t="s">
        <v>40</v>
      </c>
      <c r="E36" s="39">
        <v>-2381510.16</v>
      </c>
      <c r="F36" s="41"/>
      <c r="G36" s="39">
        <v>-1722193.79</v>
      </c>
    </row>
    <row r="37" spans="2:7" s="1" customFormat="1" x14ac:dyDescent="0.2">
      <c r="C37" s="19" t="s">
        <v>95</v>
      </c>
      <c r="E37" s="38">
        <v>4693304.78</v>
      </c>
      <c r="F37" s="41"/>
      <c r="G37" s="38">
        <v>-3463334.39</v>
      </c>
    </row>
    <row r="38" spans="2:7" s="1" customFormat="1" x14ac:dyDescent="0.2">
      <c r="E38" s="37"/>
      <c r="F38" s="41"/>
      <c r="G38" s="37"/>
    </row>
    <row r="39" spans="2:7" s="1" customFormat="1" x14ac:dyDescent="0.2">
      <c r="D39" s="19" t="s">
        <v>101</v>
      </c>
      <c r="E39" s="42">
        <f>SUM(E27:E37)</f>
        <v>-68086.7199999718</v>
      </c>
      <c r="F39" s="41"/>
      <c r="G39" s="42">
        <v>-19637461.010000002</v>
      </c>
    </row>
    <row r="40" spans="2:7" s="1" customFormat="1" x14ac:dyDescent="0.2">
      <c r="E40" s="37"/>
      <c r="F40" s="41"/>
      <c r="G40" s="37"/>
    </row>
    <row r="41" spans="2:7" s="1" customFormat="1" x14ac:dyDescent="0.2">
      <c r="C41" s="19" t="s">
        <v>99</v>
      </c>
      <c r="E41" s="37">
        <v>4238040.6100000003</v>
      </c>
      <c r="F41" s="41"/>
      <c r="G41" s="37">
        <v>32126.18</v>
      </c>
    </row>
    <row r="42" spans="2:7" s="1" customFormat="1" x14ac:dyDescent="0.2">
      <c r="C42" s="19" t="s">
        <v>96</v>
      </c>
      <c r="E42" s="37">
        <v>5365</v>
      </c>
      <c r="F42" s="41"/>
      <c r="G42" s="37">
        <v>9655</v>
      </c>
    </row>
    <row r="43" spans="2:7" s="1" customFormat="1" x14ac:dyDescent="0.2">
      <c r="D43" s="5" t="s">
        <v>48</v>
      </c>
      <c r="E43" s="44">
        <f>SUM(E39:E42)</f>
        <v>4175318.8900000285</v>
      </c>
      <c r="F43" s="41"/>
      <c r="G43" s="44">
        <v>-19595679.829999998</v>
      </c>
    </row>
    <row r="44" spans="2:7" s="1" customFormat="1" x14ac:dyDescent="0.2">
      <c r="E44" s="42"/>
      <c r="F44" s="41"/>
      <c r="G44" s="42"/>
    </row>
    <row r="45" spans="2:7" s="1" customFormat="1" x14ac:dyDescent="0.2">
      <c r="E45" s="37"/>
      <c r="F45" s="41"/>
      <c r="G45" s="37"/>
    </row>
    <row r="46" spans="2:7" s="1" customFormat="1" x14ac:dyDescent="0.2">
      <c r="B46" s="5" t="s">
        <v>41</v>
      </c>
      <c r="E46" s="37"/>
      <c r="F46" s="41"/>
      <c r="G46" s="37"/>
    </row>
    <row r="47" spans="2:7" s="1" customFormat="1" x14ac:dyDescent="0.2">
      <c r="C47" s="19" t="s">
        <v>44</v>
      </c>
      <c r="E47" s="37">
        <v>151278934.18000001</v>
      </c>
      <c r="F47" s="41"/>
      <c r="G47" s="37">
        <v>170874614.00999999</v>
      </c>
    </row>
    <row r="48" spans="2:7" s="1" customFormat="1" x14ac:dyDescent="0.2">
      <c r="C48" s="19" t="s">
        <v>140</v>
      </c>
      <c r="E48" s="38">
        <v>56875.82</v>
      </c>
      <c r="F48" s="41"/>
      <c r="G48" s="38">
        <v>0</v>
      </c>
    </row>
    <row r="49" spans="1:7" s="1" customFormat="1" ht="13.5" thickBot="1" x14ac:dyDescent="0.25">
      <c r="C49" s="5" t="s">
        <v>45</v>
      </c>
      <c r="E49" s="45">
        <f>SUM(E43:E48)</f>
        <v>155511128.89000002</v>
      </c>
      <c r="F49" s="41"/>
      <c r="G49" s="45">
        <v>151278934.18000001</v>
      </c>
    </row>
    <row r="50" spans="1:7" s="1" customFormat="1" ht="13.5" thickTop="1" x14ac:dyDescent="0.2">
      <c r="A50" s="11"/>
      <c r="B50" s="11"/>
      <c r="C50" s="11"/>
      <c r="D50" s="11"/>
      <c r="E50" s="46"/>
      <c r="F50" s="41"/>
      <c r="G50" s="46"/>
    </row>
    <row r="51" spans="1:7" s="1" customFormat="1" x14ac:dyDescent="0.2">
      <c r="D51" s="19" t="s">
        <v>141</v>
      </c>
      <c r="E51" s="42"/>
      <c r="F51" s="41"/>
      <c r="G51" s="42"/>
    </row>
    <row r="52" spans="1:7" s="1" customFormat="1" x14ac:dyDescent="0.2">
      <c r="D52" s="36" t="s">
        <v>142</v>
      </c>
      <c r="E52" s="42">
        <v>12525342.33</v>
      </c>
      <c r="F52" s="41"/>
      <c r="G52" s="42">
        <v>12168473.699999999</v>
      </c>
    </row>
    <row r="53" spans="1:7" s="1" customFormat="1" x14ac:dyDescent="0.2">
      <c r="D53" s="36" t="s">
        <v>143</v>
      </c>
      <c r="E53" s="42">
        <v>2364141.1</v>
      </c>
      <c r="F53" s="41"/>
      <c r="G53" s="42">
        <v>3307879.96</v>
      </c>
    </row>
    <row r="54" spans="1:7" s="1" customFormat="1" x14ac:dyDescent="0.2">
      <c r="E54" s="8"/>
      <c r="F54"/>
      <c r="G54" s="8"/>
    </row>
    <row r="55" spans="1:7" s="1" customFormat="1" x14ac:dyDescent="0.2">
      <c r="E55" s="8"/>
      <c r="F55"/>
      <c r="G55" s="8"/>
    </row>
    <row r="56" spans="1:7" s="1" customFormat="1" x14ac:dyDescent="0.2">
      <c r="E56" s="8"/>
      <c r="F56"/>
      <c r="G56" s="8"/>
    </row>
    <row r="57" spans="1:7" s="1" customFormat="1" x14ac:dyDescent="0.2">
      <c r="E57" s="8"/>
      <c r="F57"/>
      <c r="G57" s="8"/>
    </row>
    <row r="58" spans="1:7" s="1" customFormat="1" x14ac:dyDescent="0.2">
      <c r="E58" s="8"/>
      <c r="F58"/>
      <c r="G58" s="8"/>
    </row>
    <row r="59" spans="1:7" s="1" customFormat="1" x14ac:dyDescent="0.2">
      <c r="E59" s="8"/>
      <c r="F59"/>
      <c r="G59" s="8"/>
    </row>
    <row r="60" spans="1:7" s="1" customFormat="1" x14ac:dyDescent="0.2">
      <c r="E60" s="8"/>
      <c r="F60"/>
      <c r="G60" s="8"/>
    </row>
    <row r="61" spans="1:7" s="1" customFormat="1" x14ac:dyDescent="0.2">
      <c r="E61" s="8"/>
      <c r="F61"/>
      <c r="G61" s="8"/>
    </row>
    <row r="62" spans="1:7" s="1" customFormat="1" x14ac:dyDescent="0.2">
      <c r="E62" s="8"/>
      <c r="F62"/>
      <c r="G62" s="8"/>
    </row>
    <row r="63" spans="1:7" s="1" customFormat="1" x14ac:dyDescent="0.2">
      <c r="E63" s="8"/>
      <c r="F63"/>
      <c r="G63" s="8"/>
    </row>
    <row r="64" spans="1:7" s="1" customFormat="1" x14ac:dyDescent="0.2">
      <c r="E64" s="8"/>
      <c r="F64"/>
      <c r="G64" s="8"/>
    </row>
    <row r="65" spans="5:7" s="1" customFormat="1" x14ac:dyDescent="0.2">
      <c r="E65" s="8"/>
      <c r="F65"/>
      <c r="G65" s="8"/>
    </row>
    <row r="66" spans="5:7" s="1" customFormat="1" x14ac:dyDescent="0.2">
      <c r="E66" s="8"/>
      <c r="F66"/>
      <c r="G66" s="8"/>
    </row>
    <row r="67" spans="5:7" s="1" customFormat="1" x14ac:dyDescent="0.2">
      <c r="E67" s="8"/>
      <c r="F67"/>
      <c r="G67" s="8"/>
    </row>
    <row r="68" spans="5:7" s="1" customFormat="1" x14ac:dyDescent="0.2">
      <c r="E68" s="8"/>
      <c r="F68"/>
      <c r="G68" s="8"/>
    </row>
    <row r="69" spans="5:7" s="1" customFormat="1" x14ac:dyDescent="0.2">
      <c r="E69" s="8"/>
      <c r="F69"/>
      <c r="G69" s="8"/>
    </row>
    <row r="70" spans="5:7" s="1" customFormat="1" x14ac:dyDescent="0.2">
      <c r="E70" s="8"/>
      <c r="F70"/>
      <c r="G70" s="8"/>
    </row>
    <row r="71" spans="5:7" s="1" customFormat="1" x14ac:dyDescent="0.2">
      <c r="E71" s="8"/>
      <c r="F71"/>
      <c r="G71" s="8"/>
    </row>
    <row r="72" spans="5:7" s="1" customFormat="1" x14ac:dyDescent="0.2">
      <c r="E72" s="8"/>
      <c r="F72"/>
      <c r="G72" s="8"/>
    </row>
    <row r="73" spans="5:7" s="1" customFormat="1" x14ac:dyDescent="0.2">
      <c r="E73" s="8"/>
      <c r="F73"/>
      <c r="G73" s="8"/>
    </row>
    <row r="74" spans="5:7" s="1" customFormat="1" x14ac:dyDescent="0.2">
      <c r="E74" s="8"/>
      <c r="F74"/>
      <c r="G74" s="8"/>
    </row>
    <row r="75" spans="5:7" s="1" customFormat="1" x14ac:dyDescent="0.2">
      <c r="E75" s="8"/>
      <c r="F75"/>
      <c r="G75" s="8"/>
    </row>
    <row r="76" spans="5:7" s="1" customFormat="1" x14ac:dyDescent="0.2">
      <c r="E76" s="8"/>
      <c r="F76"/>
      <c r="G76" s="8"/>
    </row>
    <row r="77" spans="5:7" s="1" customFormat="1" x14ac:dyDescent="0.2">
      <c r="E77" s="8"/>
      <c r="F77"/>
      <c r="G77" s="8"/>
    </row>
    <row r="78" spans="5:7" s="1" customFormat="1" x14ac:dyDescent="0.2">
      <c r="E78" s="8"/>
      <c r="F78"/>
      <c r="G78" s="8"/>
    </row>
    <row r="79" spans="5:7" s="1" customFormat="1" x14ac:dyDescent="0.2">
      <c r="E79" s="8"/>
      <c r="F79"/>
      <c r="G79" s="8"/>
    </row>
    <row r="80" spans="5:7" s="1" customFormat="1" x14ac:dyDescent="0.2">
      <c r="E80" s="8"/>
      <c r="F80"/>
      <c r="G80" s="8"/>
    </row>
    <row r="81" spans="5:7" s="1" customFormat="1" x14ac:dyDescent="0.2">
      <c r="E81" s="8"/>
      <c r="F81"/>
      <c r="G81" s="8"/>
    </row>
    <row r="82" spans="5:7" s="1" customFormat="1" x14ac:dyDescent="0.2">
      <c r="E82" s="8"/>
      <c r="F82"/>
      <c r="G82" s="8"/>
    </row>
    <row r="83" spans="5:7" s="1" customFormat="1" x14ac:dyDescent="0.2">
      <c r="E83" s="8"/>
      <c r="F83"/>
      <c r="G83" s="8"/>
    </row>
    <row r="84" spans="5:7" s="1" customFormat="1" x14ac:dyDescent="0.2">
      <c r="E84" s="8"/>
      <c r="F84"/>
      <c r="G84" s="8"/>
    </row>
    <row r="85" spans="5:7" s="1" customFormat="1" x14ac:dyDescent="0.2">
      <c r="E85" s="8"/>
      <c r="F85"/>
      <c r="G85" s="8"/>
    </row>
    <row r="86" spans="5:7" s="1" customFormat="1" x14ac:dyDescent="0.2">
      <c r="E86" s="8"/>
      <c r="F86"/>
      <c r="G86" s="8"/>
    </row>
    <row r="87" spans="5:7" s="1" customFormat="1" x14ac:dyDescent="0.2">
      <c r="E87" s="8"/>
      <c r="F87"/>
      <c r="G87" s="8"/>
    </row>
    <row r="88" spans="5:7" s="1" customFormat="1" x14ac:dyDescent="0.2">
      <c r="E88" s="8"/>
      <c r="F88"/>
      <c r="G88" s="8"/>
    </row>
    <row r="89" spans="5:7" s="1" customFormat="1" x14ac:dyDescent="0.2">
      <c r="E89" s="8"/>
      <c r="F89"/>
      <c r="G89" s="8"/>
    </row>
    <row r="90" spans="5:7" s="1" customFormat="1" x14ac:dyDescent="0.2">
      <c r="E90" s="8"/>
      <c r="F90"/>
      <c r="G90" s="8"/>
    </row>
    <row r="91" spans="5:7" s="1" customFormat="1" x14ac:dyDescent="0.2">
      <c r="E91" s="8"/>
      <c r="F91"/>
      <c r="G91" s="8"/>
    </row>
    <row r="92" spans="5:7" s="1" customFormat="1" x14ac:dyDescent="0.2">
      <c r="E92" s="8"/>
      <c r="F92"/>
      <c r="G92" s="8"/>
    </row>
    <row r="93" spans="5:7" s="1" customFormat="1" x14ac:dyDescent="0.2">
      <c r="E93" s="8"/>
      <c r="F93"/>
      <c r="G93" s="8"/>
    </row>
    <row r="94" spans="5:7" s="1" customFormat="1" x14ac:dyDescent="0.2">
      <c r="E94" s="8"/>
      <c r="F94"/>
      <c r="G94" s="8"/>
    </row>
    <row r="95" spans="5:7" s="1" customFormat="1" x14ac:dyDescent="0.2">
      <c r="E95" s="8"/>
      <c r="F95"/>
      <c r="G95" s="8"/>
    </row>
    <row r="96" spans="5:7" s="1" customFormat="1" x14ac:dyDescent="0.2">
      <c r="E96" s="8"/>
      <c r="F96"/>
      <c r="G96" s="8"/>
    </row>
    <row r="97" spans="5:7" s="1" customFormat="1" x14ac:dyDescent="0.2">
      <c r="E97" s="8"/>
      <c r="F97"/>
      <c r="G97" s="8"/>
    </row>
    <row r="98" spans="5:7" s="1" customFormat="1" x14ac:dyDescent="0.2">
      <c r="E98" s="8"/>
      <c r="F98"/>
      <c r="G98" s="8"/>
    </row>
    <row r="99" spans="5:7" s="1" customFormat="1" x14ac:dyDescent="0.2">
      <c r="E99" s="8"/>
      <c r="F99"/>
      <c r="G99" s="8"/>
    </row>
    <row r="100" spans="5:7" s="1" customFormat="1" x14ac:dyDescent="0.2">
      <c r="E100" s="8"/>
      <c r="F100"/>
      <c r="G100" s="8"/>
    </row>
    <row r="101" spans="5:7" s="1" customFormat="1" x14ac:dyDescent="0.2">
      <c r="E101" s="8"/>
      <c r="F101"/>
      <c r="G101" s="8"/>
    </row>
  </sheetData>
  <mergeCells count="3">
    <mergeCell ref="A2:D3"/>
    <mergeCell ref="C11:D11"/>
    <mergeCell ref="C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98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7.28515625" bestFit="1" customWidth="1"/>
    <col min="6" max="6" width="3" customWidth="1"/>
    <col min="7" max="7" width="17.28515625" style="20" bestFit="1" customWidth="1"/>
  </cols>
  <sheetData>
    <row r="1" spans="1:7" ht="18" x14ac:dyDescent="0.25">
      <c r="A1" s="12" t="s">
        <v>49</v>
      </c>
      <c r="B1" s="12"/>
      <c r="C1" s="13"/>
      <c r="D1" s="13"/>
      <c r="E1" s="25"/>
      <c r="F1" s="13"/>
      <c r="G1" s="25"/>
    </row>
    <row r="2" spans="1:7" s="1" customFormat="1" x14ac:dyDescent="0.2">
      <c r="A2" s="50" t="s">
        <v>130</v>
      </c>
      <c r="B2" s="50"/>
      <c r="C2" s="50"/>
      <c r="D2" s="50"/>
      <c r="E2" s="24" t="s">
        <v>86</v>
      </c>
      <c r="F2" s="11"/>
      <c r="G2" s="24" t="s">
        <v>86</v>
      </c>
    </row>
    <row r="3" spans="1:7" s="1" customFormat="1" x14ac:dyDescent="0.2">
      <c r="A3" s="51"/>
      <c r="B3" s="51"/>
      <c r="C3" s="51"/>
      <c r="D3" s="51"/>
      <c r="E3" s="30" t="s">
        <v>136</v>
      </c>
      <c r="F3" s="11"/>
      <c r="G3" s="30" t="s">
        <v>128</v>
      </c>
    </row>
    <row r="4" spans="1:7" s="1" customFormat="1" x14ac:dyDescent="0.2">
      <c r="A4" s="31"/>
      <c r="B4" s="31"/>
      <c r="C4" s="31"/>
      <c r="D4" s="31"/>
      <c r="E4" s="30"/>
      <c r="F4" s="11"/>
      <c r="G4" s="30"/>
    </row>
    <row r="5" spans="1:7" x14ac:dyDescent="0.2">
      <c r="B5" s="16" t="s">
        <v>50</v>
      </c>
      <c r="C5" s="20"/>
      <c r="D5" s="20"/>
    </row>
    <row r="6" spans="1:7" x14ac:dyDescent="0.2">
      <c r="B6" s="20"/>
      <c r="C6" s="20" t="s">
        <v>51</v>
      </c>
      <c r="D6" s="20"/>
      <c r="E6" s="37">
        <v>62555799.07</v>
      </c>
      <c r="F6" s="37"/>
      <c r="G6" s="37">
        <v>58596393.740000002</v>
      </c>
    </row>
    <row r="7" spans="1:7" x14ac:dyDescent="0.2">
      <c r="B7" s="20"/>
      <c r="C7" s="20" t="s">
        <v>52</v>
      </c>
      <c r="D7" s="20"/>
      <c r="E7" s="37">
        <v>13290191.51</v>
      </c>
      <c r="F7" s="37"/>
      <c r="G7" s="37">
        <v>14038842.410000002</v>
      </c>
    </row>
    <row r="8" spans="1:7" x14ac:dyDescent="0.2">
      <c r="B8" s="20"/>
      <c r="C8" s="20" t="s">
        <v>26</v>
      </c>
      <c r="D8" s="20"/>
      <c r="E8" s="37">
        <v>6634842.8899999997</v>
      </c>
      <c r="F8" s="37"/>
      <c r="G8" s="37">
        <v>7037751.7899999991</v>
      </c>
    </row>
    <row r="9" spans="1:7" x14ac:dyDescent="0.2">
      <c r="B9" s="20"/>
      <c r="C9" s="20" t="s">
        <v>53</v>
      </c>
      <c r="D9" s="20"/>
      <c r="E9" s="37">
        <v>22084232.98</v>
      </c>
      <c r="F9" s="37"/>
      <c r="G9" s="37">
        <v>27857863.569999993</v>
      </c>
    </row>
    <row r="10" spans="1:7" x14ac:dyDescent="0.2">
      <c r="B10" s="20"/>
      <c r="C10" s="20" t="s">
        <v>54</v>
      </c>
      <c r="D10" s="20"/>
      <c r="E10" s="37">
        <v>-116020620.09999999</v>
      </c>
      <c r="F10" s="37"/>
      <c r="G10" s="37">
        <v>-114817305.41749997</v>
      </c>
    </row>
    <row r="11" spans="1:7" x14ac:dyDescent="0.2">
      <c r="B11" s="20"/>
      <c r="C11" s="20" t="s">
        <v>55</v>
      </c>
      <c r="D11" s="20"/>
      <c r="E11" s="37">
        <v>-37042514.979999997</v>
      </c>
      <c r="F11" s="37"/>
      <c r="G11" s="37">
        <v>-48242474.8825</v>
      </c>
    </row>
    <row r="12" spans="1:7" x14ac:dyDescent="0.2">
      <c r="B12" s="20"/>
      <c r="C12" s="20" t="s">
        <v>56</v>
      </c>
      <c r="D12" s="20"/>
      <c r="E12" s="37">
        <v>-8182500.5700000003</v>
      </c>
      <c r="F12" s="37"/>
      <c r="G12" s="37">
        <v>-6596976.7500000019</v>
      </c>
    </row>
    <row r="13" spans="1:7" x14ac:dyDescent="0.2">
      <c r="B13" s="20"/>
      <c r="C13" s="20" t="s">
        <v>102</v>
      </c>
      <c r="D13" s="20"/>
      <c r="E13" s="37">
        <v>-1507086.9</v>
      </c>
      <c r="F13" s="37"/>
      <c r="G13" s="37">
        <v>-1715692.8699999999</v>
      </c>
    </row>
    <row r="14" spans="1:7" x14ac:dyDescent="0.2">
      <c r="B14" s="20"/>
      <c r="C14" s="20" t="s">
        <v>103</v>
      </c>
      <c r="D14" s="20"/>
      <c r="E14" s="37">
        <v>221920.66</v>
      </c>
      <c r="F14" s="37"/>
      <c r="G14" s="37">
        <v>248055.13</v>
      </c>
    </row>
    <row r="15" spans="1:7" x14ac:dyDescent="0.2">
      <c r="B15" s="20"/>
      <c r="C15" s="20" t="s">
        <v>104</v>
      </c>
      <c r="D15" s="20"/>
      <c r="E15" s="37">
        <v>694276</v>
      </c>
      <c r="F15" s="37"/>
      <c r="G15" s="37">
        <v>1008222.45</v>
      </c>
    </row>
    <row r="16" spans="1:7" x14ac:dyDescent="0.2">
      <c r="B16" s="20"/>
      <c r="C16" s="27" t="s">
        <v>87</v>
      </c>
      <c r="D16" s="20"/>
      <c r="E16" s="38">
        <v>19071875.949999999</v>
      </c>
      <c r="F16" s="37"/>
      <c r="G16" s="38">
        <v>20767108.18999999</v>
      </c>
    </row>
    <row r="17" spans="2:7" x14ac:dyDescent="0.2">
      <c r="B17" s="20"/>
      <c r="C17" s="20"/>
      <c r="D17" s="16" t="s">
        <v>57</v>
      </c>
      <c r="E17" s="37">
        <v>-38199583.489999995</v>
      </c>
      <c r="F17" s="37"/>
      <c r="G17" s="37">
        <v>-41818212.639999986</v>
      </c>
    </row>
    <row r="18" spans="2:7" x14ac:dyDescent="0.2">
      <c r="B18" s="20"/>
      <c r="C18" s="20"/>
      <c r="D18" s="20"/>
      <c r="E18" s="37"/>
      <c r="F18" s="37"/>
      <c r="G18" s="37"/>
    </row>
    <row r="19" spans="2:7" x14ac:dyDescent="0.2">
      <c r="B19" s="16" t="s">
        <v>58</v>
      </c>
      <c r="C19" s="20"/>
      <c r="D19" s="20"/>
      <c r="E19" s="37"/>
      <c r="F19" s="37"/>
      <c r="G19" s="37"/>
    </row>
    <row r="20" spans="2:7" x14ac:dyDescent="0.2">
      <c r="B20" s="20"/>
      <c r="C20" s="20" t="s">
        <v>59</v>
      </c>
      <c r="D20" s="20"/>
      <c r="E20" s="37">
        <v>689131.92</v>
      </c>
      <c r="F20" s="37"/>
      <c r="G20" s="37">
        <v>1072752.08</v>
      </c>
    </row>
    <row r="21" spans="2:7" x14ac:dyDescent="0.2">
      <c r="B21" s="20"/>
      <c r="C21" s="20" t="s">
        <v>60</v>
      </c>
      <c r="D21" s="20"/>
      <c r="E21" s="37">
        <v>49861.55</v>
      </c>
      <c r="F21" s="37"/>
      <c r="G21" s="37">
        <v>48575.5</v>
      </c>
    </row>
    <row r="22" spans="2:7" x14ac:dyDescent="0.2">
      <c r="B22" s="20"/>
      <c r="C22" s="20" t="s">
        <v>61</v>
      </c>
      <c r="D22" s="20"/>
      <c r="E22" s="38">
        <v>-35421.46</v>
      </c>
      <c r="F22" s="37"/>
      <c r="G22" s="38">
        <v>-65083.3</v>
      </c>
    </row>
    <row r="23" spans="2:7" x14ac:dyDescent="0.2">
      <c r="B23" s="20"/>
      <c r="C23" s="20"/>
      <c r="D23" s="16" t="s">
        <v>62</v>
      </c>
      <c r="E23" s="37">
        <v>703572.01000000013</v>
      </c>
      <c r="F23" s="37"/>
      <c r="G23" s="37">
        <v>1056244.28</v>
      </c>
    </row>
    <row r="24" spans="2:7" x14ac:dyDescent="0.2">
      <c r="B24" s="20"/>
      <c r="C24" s="20"/>
      <c r="D24" s="20"/>
      <c r="E24" s="37"/>
      <c r="F24" s="37"/>
      <c r="G24" s="37"/>
    </row>
    <row r="25" spans="2:7" s="20" customFormat="1" x14ac:dyDescent="0.2">
      <c r="B25" s="16" t="s">
        <v>63</v>
      </c>
      <c r="E25" s="37"/>
      <c r="F25" s="37"/>
      <c r="G25" s="37"/>
    </row>
    <row r="26" spans="2:7" x14ac:dyDescent="0.2">
      <c r="B26" s="20"/>
      <c r="C26" s="20" t="s">
        <v>64</v>
      </c>
      <c r="D26" s="20"/>
      <c r="E26" s="37">
        <v>10551659.609999999</v>
      </c>
      <c r="F26" s="37"/>
      <c r="G26" s="37">
        <v>6380909.3099999996</v>
      </c>
    </row>
    <row r="27" spans="2:7" x14ac:dyDescent="0.2">
      <c r="B27" s="20"/>
      <c r="C27" s="20" t="s">
        <v>97</v>
      </c>
      <c r="D27" s="20"/>
      <c r="E27" s="37">
        <v>-6705152.8200000003</v>
      </c>
      <c r="F27" s="37"/>
      <c r="G27" s="37">
        <v>0</v>
      </c>
    </row>
    <row r="28" spans="2:7" x14ac:dyDescent="0.2">
      <c r="B28" s="20"/>
      <c r="C28" s="20" t="s">
        <v>99</v>
      </c>
      <c r="D28" s="20"/>
      <c r="E28" s="37">
        <v>4238040.6100000003</v>
      </c>
      <c r="F28" s="37"/>
      <c r="G28" s="37">
        <v>32126.18</v>
      </c>
    </row>
    <row r="29" spans="2:7" x14ac:dyDescent="0.2">
      <c r="B29" s="20"/>
      <c r="C29" s="20" t="s">
        <v>65</v>
      </c>
      <c r="D29" s="20"/>
      <c r="E29" s="37">
        <v>1039518.79</v>
      </c>
      <c r="F29" s="37"/>
      <c r="G29" s="37">
        <v>69323.75</v>
      </c>
    </row>
    <row r="30" spans="2:7" x14ac:dyDescent="0.2">
      <c r="B30" s="20"/>
      <c r="C30" s="20" t="s">
        <v>66</v>
      </c>
      <c r="D30" s="20"/>
      <c r="E30" s="37">
        <v>-9008801.0800000001</v>
      </c>
      <c r="F30" s="37"/>
      <c r="G30" s="37">
        <v>-2739134.8199999984</v>
      </c>
    </row>
    <row r="31" spans="2:7" x14ac:dyDescent="0.2">
      <c r="B31" s="20"/>
      <c r="C31" s="20" t="s">
        <v>67</v>
      </c>
      <c r="D31" s="20"/>
      <c r="E31" s="37">
        <v>-12767152.4</v>
      </c>
      <c r="F31" s="37"/>
      <c r="G31" s="37">
        <v>-13944087.240000002</v>
      </c>
    </row>
    <row r="32" spans="2:7" x14ac:dyDescent="0.2">
      <c r="B32" s="20"/>
      <c r="C32" s="20" t="s">
        <v>68</v>
      </c>
      <c r="D32" s="20"/>
      <c r="E32" s="38">
        <v>-11256590.02</v>
      </c>
      <c r="F32" s="37"/>
      <c r="G32" s="38">
        <v>-8494312.3300000001</v>
      </c>
    </row>
    <row r="33" spans="2:7" x14ac:dyDescent="0.2">
      <c r="B33" s="20"/>
      <c r="C33" s="20"/>
      <c r="D33" s="16" t="s">
        <v>105</v>
      </c>
      <c r="E33" s="37"/>
      <c r="F33" s="37"/>
      <c r="G33" s="37"/>
    </row>
    <row r="34" spans="2:7" x14ac:dyDescent="0.2">
      <c r="B34" s="20"/>
      <c r="C34" s="20"/>
      <c r="D34" s="16" t="s">
        <v>69</v>
      </c>
      <c r="E34" s="37">
        <v>-23908477.310000002</v>
      </c>
      <c r="F34" s="37"/>
      <c r="G34" s="37">
        <v>-18695175.149999999</v>
      </c>
    </row>
    <row r="35" spans="2:7" x14ac:dyDescent="0.2">
      <c r="B35" s="20"/>
      <c r="C35" s="20"/>
      <c r="D35" s="20"/>
      <c r="E35" s="37"/>
      <c r="F35" s="37"/>
      <c r="G35" s="37"/>
    </row>
    <row r="36" spans="2:7" x14ac:dyDescent="0.2">
      <c r="B36" s="16" t="s">
        <v>70</v>
      </c>
      <c r="C36" s="20"/>
      <c r="D36" s="20"/>
      <c r="E36" s="37"/>
      <c r="F36" s="37"/>
      <c r="G36" s="37"/>
    </row>
    <row r="37" spans="2:7" x14ac:dyDescent="0.2">
      <c r="B37" s="20"/>
      <c r="C37" s="20" t="s">
        <v>36</v>
      </c>
      <c r="D37" s="20"/>
      <c r="E37" s="37">
        <v>45471839.259999998</v>
      </c>
      <c r="F37" s="37"/>
      <c r="G37" s="37">
        <v>47633880.980000004</v>
      </c>
    </row>
    <row r="38" spans="2:7" x14ac:dyDescent="0.2">
      <c r="B38" s="20"/>
      <c r="C38" s="20" t="s">
        <v>65</v>
      </c>
      <c r="D38" s="20"/>
      <c r="E38" s="37">
        <v>6616301.21</v>
      </c>
      <c r="F38" s="37"/>
      <c r="G38" s="37">
        <v>-2529376.3100000042</v>
      </c>
    </row>
    <row r="39" spans="2:7" s="20" customFormat="1" x14ac:dyDescent="0.2">
      <c r="C39" s="20" t="s">
        <v>112</v>
      </c>
      <c r="E39" s="37">
        <v>11600702</v>
      </c>
      <c r="F39" s="37"/>
      <c r="G39" s="37">
        <v>11281120</v>
      </c>
    </row>
    <row r="40" spans="2:7" s="20" customFormat="1" x14ac:dyDescent="0.2">
      <c r="C40" s="20" t="s">
        <v>139</v>
      </c>
      <c r="E40" s="37">
        <v>6207761</v>
      </c>
      <c r="F40" s="37"/>
      <c r="G40" s="37">
        <v>0</v>
      </c>
    </row>
    <row r="41" spans="2:7" x14ac:dyDescent="0.2">
      <c r="B41" s="20"/>
      <c r="C41" s="20" t="s">
        <v>71</v>
      </c>
      <c r="D41" s="20"/>
      <c r="E41" s="39">
        <v>-2381510.16</v>
      </c>
      <c r="F41" s="37"/>
      <c r="G41" s="39">
        <v>-1722193.79</v>
      </c>
    </row>
    <row r="42" spans="2:7" x14ac:dyDescent="0.2">
      <c r="B42" s="20"/>
      <c r="C42" s="20" t="s">
        <v>72</v>
      </c>
      <c r="D42" s="20"/>
      <c r="E42" s="37">
        <v>42494390</v>
      </c>
      <c r="F42" s="37"/>
      <c r="G42" s="37">
        <v>43726141</v>
      </c>
    </row>
    <row r="43" spans="2:7" x14ac:dyDescent="0.2">
      <c r="B43" s="20"/>
      <c r="C43" s="20" t="s">
        <v>73</v>
      </c>
      <c r="D43" s="20"/>
      <c r="E43" s="38">
        <v>-42830989</v>
      </c>
      <c r="F43" s="37"/>
      <c r="G43" s="38">
        <v>-43508536</v>
      </c>
    </row>
    <row r="44" spans="2:7" x14ac:dyDescent="0.2">
      <c r="B44" s="20"/>
      <c r="C44" s="20"/>
      <c r="D44" s="16" t="s">
        <v>74</v>
      </c>
      <c r="E44" s="37"/>
      <c r="F44" s="37"/>
      <c r="G44" s="37"/>
    </row>
    <row r="45" spans="2:7" x14ac:dyDescent="0.2">
      <c r="B45" s="20"/>
      <c r="C45" s="20"/>
      <c r="D45" s="16" t="s">
        <v>75</v>
      </c>
      <c r="E45" s="37">
        <v>67178494.310000002</v>
      </c>
      <c r="F45" s="37"/>
      <c r="G45" s="37">
        <v>54881035.879999995</v>
      </c>
    </row>
    <row r="46" spans="2:7" x14ac:dyDescent="0.2">
      <c r="B46" s="20"/>
      <c r="C46" s="20"/>
      <c r="D46" s="20"/>
      <c r="E46" s="37"/>
      <c r="F46" s="37"/>
      <c r="G46" s="37"/>
    </row>
    <row r="47" spans="2:7" x14ac:dyDescent="0.2">
      <c r="B47" s="20"/>
      <c r="C47" s="20"/>
      <c r="D47" s="16" t="s">
        <v>106</v>
      </c>
      <c r="E47" s="37">
        <v>5774005.5200000033</v>
      </c>
      <c r="F47" s="37"/>
      <c r="G47" s="37">
        <v>-4576107.6299999878</v>
      </c>
    </row>
    <row r="48" spans="2:7" x14ac:dyDescent="0.2">
      <c r="B48" s="20"/>
      <c r="C48" s="20"/>
      <c r="D48" s="20"/>
      <c r="E48" s="37"/>
      <c r="F48" s="37"/>
      <c r="G48" s="37"/>
    </row>
    <row r="49" spans="2:7" x14ac:dyDescent="0.2">
      <c r="B49" s="20" t="s">
        <v>76</v>
      </c>
      <c r="C49" s="20"/>
      <c r="D49" s="20"/>
      <c r="E49" s="38">
        <v>32165843.34</v>
      </c>
      <c r="F49" s="37"/>
      <c r="G49" s="38">
        <v>36741950.970000006</v>
      </c>
    </row>
    <row r="50" spans="2:7" x14ac:dyDescent="0.2">
      <c r="B50" s="20"/>
      <c r="C50" s="20"/>
      <c r="D50" s="20"/>
      <c r="E50" s="37"/>
      <c r="F50" s="37"/>
      <c r="G50" s="37"/>
    </row>
    <row r="51" spans="2:7" ht="13.5" thickBot="1" x14ac:dyDescent="0.25">
      <c r="B51" s="16" t="s">
        <v>77</v>
      </c>
      <c r="C51" s="20"/>
      <c r="D51" s="20"/>
      <c r="E51" s="40">
        <v>37939848.859999999</v>
      </c>
      <c r="F51" s="37"/>
      <c r="G51" s="40">
        <v>32165843.340000018</v>
      </c>
    </row>
    <row r="52" spans="2:7" ht="13.5" thickTop="1" x14ac:dyDescent="0.2">
      <c r="B52" s="20"/>
      <c r="C52" s="20"/>
      <c r="D52" s="20"/>
      <c r="E52" s="37"/>
      <c r="F52" s="37"/>
      <c r="G52" s="37"/>
    </row>
    <row r="53" spans="2:7" x14ac:dyDescent="0.2">
      <c r="B53" s="20"/>
      <c r="C53" s="20"/>
      <c r="D53" s="20"/>
      <c r="E53" s="37"/>
      <c r="F53" s="37"/>
      <c r="G53" s="37"/>
    </row>
    <row r="54" spans="2:7" x14ac:dyDescent="0.2">
      <c r="B54" s="16" t="s">
        <v>88</v>
      </c>
      <c r="C54" s="20"/>
      <c r="D54" s="20"/>
      <c r="E54" s="37"/>
      <c r="F54" s="37"/>
      <c r="G54" s="37"/>
    </row>
    <row r="55" spans="2:7" x14ac:dyDescent="0.2">
      <c r="B55" s="20"/>
      <c r="C55" s="20"/>
      <c r="D55" s="20"/>
      <c r="E55" s="37"/>
      <c r="F55" s="37"/>
      <c r="G55" s="37"/>
    </row>
    <row r="56" spans="2:7" x14ac:dyDescent="0.2">
      <c r="B56" s="20" t="s">
        <v>89</v>
      </c>
      <c r="C56" s="20"/>
      <c r="D56" s="20"/>
      <c r="E56" s="37">
        <v>-54443876.310000002</v>
      </c>
      <c r="F56" s="37"/>
      <c r="G56" s="37">
        <v>-61872607.429999933</v>
      </c>
    </row>
    <row r="57" spans="2:7" x14ac:dyDescent="0.2">
      <c r="B57" s="29" t="s">
        <v>90</v>
      </c>
      <c r="C57" s="20"/>
      <c r="D57" s="20"/>
      <c r="E57" s="37"/>
      <c r="F57" s="37"/>
      <c r="G57" s="37"/>
    </row>
    <row r="58" spans="2:7" x14ac:dyDescent="0.2">
      <c r="B58" s="29" t="s">
        <v>78</v>
      </c>
      <c r="C58" s="20"/>
      <c r="D58" s="20"/>
      <c r="E58" s="37"/>
      <c r="F58" s="37"/>
      <c r="G58" s="37"/>
    </row>
    <row r="59" spans="2:7" x14ac:dyDescent="0.2">
      <c r="B59" s="20"/>
      <c r="C59" s="20" t="s">
        <v>79</v>
      </c>
      <c r="D59" s="20"/>
      <c r="E59" s="37">
        <v>11646555.93</v>
      </c>
      <c r="F59" s="37"/>
      <c r="G59" s="37">
        <v>13146197.75</v>
      </c>
    </row>
    <row r="60" spans="2:7" x14ac:dyDescent="0.2">
      <c r="B60" s="20"/>
      <c r="C60" s="20" t="s">
        <v>80</v>
      </c>
      <c r="D60" s="20"/>
      <c r="E60" s="37"/>
      <c r="F60" s="37"/>
      <c r="G60" s="37"/>
    </row>
    <row r="61" spans="2:7" x14ac:dyDescent="0.2">
      <c r="B61" s="20"/>
      <c r="C61" s="20"/>
      <c r="D61" s="32" t="s">
        <v>81</v>
      </c>
      <c r="E61" s="37">
        <v>-699895.61</v>
      </c>
      <c r="F61" s="37"/>
      <c r="G61" s="37">
        <v>1190470.47</v>
      </c>
    </row>
    <row r="62" spans="2:7" x14ac:dyDescent="0.2">
      <c r="B62" s="20"/>
      <c r="C62" s="20"/>
      <c r="D62" s="32" t="s">
        <v>3</v>
      </c>
      <c r="E62" s="37">
        <v>-474983.23</v>
      </c>
      <c r="F62" s="37"/>
      <c r="G62" s="37">
        <v>-423517.16000000003</v>
      </c>
    </row>
    <row r="63" spans="2:7" x14ac:dyDescent="0.2">
      <c r="B63" s="20"/>
      <c r="C63" s="20"/>
      <c r="D63" s="32" t="s">
        <v>82</v>
      </c>
      <c r="E63" s="37">
        <v>-341421.23</v>
      </c>
      <c r="F63" s="37"/>
      <c r="G63" s="37">
        <v>-86948.289999999979</v>
      </c>
    </row>
    <row r="64" spans="2:7" s="20" customFormat="1" x14ac:dyDescent="0.2">
      <c r="D64" s="32" t="s">
        <v>11</v>
      </c>
      <c r="E64" s="37">
        <v>2480267.3199999998</v>
      </c>
      <c r="F64" s="37"/>
      <c r="G64" s="37">
        <v>1155903.8400000003</v>
      </c>
    </row>
    <row r="65" spans="2:7" s="20" customFormat="1" x14ac:dyDescent="0.2">
      <c r="D65" s="32" t="s">
        <v>144</v>
      </c>
      <c r="E65" s="37">
        <v>-1099510</v>
      </c>
      <c r="F65" s="37"/>
      <c r="G65" s="37">
        <v>0</v>
      </c>
    </row>
    <row r="66" spans="2:7" s="20" customFormat="1" x14ac:dyDescent="0.2">
      <c r="D66" s="32" t="s">
        <v>39</v>
      </c>
      <c r="E66" s="37">
        <v>489243.12</v>
      </c>
      <c r="F66" s="37"/>
      <c r="G66" s="37">
        <v>-1405725.6600000001</v>
      </c>
    </row>
    <row r="67" spans="2:7" x14ac:dyDescent="0.2">
      <c r="B67" s="20"/>
      <c r="C67" s="20"/>
      <c r="D67" s="32" t="s">
        <v>13</v>
      </c>
      <c r="E67" s="37">
        <v>274211.78999999998</v>
      </c>
      <c r="F67" s="41"/>
      <c r="G67" s="37">
        <v>19811.779999999995</v>
      </c>
    </row>
    <row r="68" spans="2:7" s="20" customFormat="1" x14ac:dyDescent="0.2">
      <c r="D68" s="32" t="s">
        <v>145</v>
      </c>
      <c r="E68" s="37">
        <v>1442174.71</v>
      </c>
      <c r="F68" s="41"/>
      <c r="G68" s="37">
        <v>0</v>
      </c>
    </row>
    <row r="69" spans="2:7" x14ac:dyDescent="0.2">
      <c r="B69" s="20"/>
      <c r="C69" s="20"/>
      <c r="D69" s="32" t="s">
        <v>132</v>
      </c>
      <c r="E69" s="37">
        <v>5372144.04</v>
      </c>
      <c r="F69" s="37"/>
      <c r="G69" s="37">
        <v>-19680719.890000001</v>
      </c>
    </row>
    <row r="70" spans="2:7" x14ac:dyDescent="0.2">
      <c r="B70" s="20"/>
      <c r="C70" s="20"/>
      <c r="D70" s="32" t="s">
        <v>131</v>
      </c>
      <c r="E70" s="37">
        <v>-7056138.71</v>
      </c>
      <c r="F70" s="37"/>
      <c r="G70" s="37">
        <v>29616820.630000003</v>
      </c>
    </row>
    <row r="71" spans="2:7" x14ac:dyDescent="0.2">
      <c r="B71" s="20"/>
      <c r="C71" s="20"/>
      <c r="D71" s="32" t="s">
        <v>93</v>
      </c>
      <c r="E71" s="38">
        <v>4211644.66</v>
      </c>
      <c r="F71" s="37"/>
      <c r="G71" s="38">
        <v>-3477898.6799999997</v>
      </c>
    </row>
    <row r="72" spans="2:7" x14ac:dyDescent="0.2">
      <c r="B72" s="20"/>
      <c r="C72" s="20"/>
      <c r="D72" s="20"/>
      <c r="E72" s="37"/>
      <c r="F72" s="37"/>
      <c r="G72" s="37"/>
    </row>
    <row r="73" spans="2:7" ht="13.5" thickBot="1" x14ac:dyDescent="0.25">
      <c r="B73" s="20"/>
      <c r="C73" s="20"/>
      <c r="D73" s="16" t="s">
        <v>83</v>
      </c>
      <c r="E73" s="40">
        <v>-38199583.519999996</v>
      </c>
      <c r="F73" s="37"/>
      <c r="G73" s="40">
        <v>-41818212.639999934</v>
      </c>
    </row>
    <row r="74" spans="2:7" ht="13.5" thickTop="1" x14ac:dyDescent="0.2">
      <c r="B74" s="20"/>
      <c r="C74" s="20"/>
      <c r="D74" s="20"/>
      <c r="E74" s="37"/>
      <c r="F74" s="37"/>
      <c r="G74" s="37"/>
    </row>
    <row r="75" spans="2:7" x14ac:dyDescent="0.2">
      <c r="B75" s="20"/>
      <c r="C75" s="20"/>
      <c r="D75" s="20"/>
      <c r="E75" s="37"/>
      <c r="F75" s="37"/>
      <c r="G75" s="37"/>
    </row>
    <row r="76" spans="2:7" x14ac:dyDescent="0.2">
      <c r="B76" s="20" t="s">
        <v>84</v>
      </c>
      <c r="C76" s="20"/>
      <c r="D76" s="20"/>
      <c r="E76" s="37"/>
      <c r="F76" s="37"/>
      <c r="G76" s="37"/>
    </row>
    <row r="77" spans="2:7" s="20" customFormat="1" x14ac:dyDescent="0.2">
      <c r="E77" s="37"/>
      <c r="F77" s="37"/>
      <c r="G77" s="41"/>
    </row>
    <row r="78" spans="2:7" x14ac:dyDescent="0.2">
      <c r="B78" s="20"/>
      <c r="C78" s="19" t="s">
        <v>98</v>
      </c>
      <c r="D78" s="19"/>
      <c r="E78" s="37">
        <v>5365</v>
      </c>
      <c r="F78" s="41"/>
      <c r="G78" s="37">
        <v>0</v>
      </c>
    </row>
    <row r="79" spans="2:7" x14ac:dyDescent="0.2">
      <c r="B79" s="20"/>
      <c r="C79" s="19" t="s">
        <v>85</v>
      </c>
      <c r="D79" s="19"/>
      <c r="E79" s="37">
        <v>12788</v>
      </c>
      <c r="F79" s="41"/>
      <c r="G79" s="37">
        <v>32979.440000000002</v>
      </c>
    </row>
    <row r="80" spans="2:7" x14ac:dyDescent="0.2">
      <c r="E80" s="28"/>
      <c r="G80" s="28"/>
    </row>
    <row r="81" spans="5:5" x14ac:dyDescent="0.2">
      <c r="E81" s="20"/>
    </row>
    <row r="82" spans="5:5" x14ac:dyDescent="0.2">
      <c r="E82" s="20"/>
    </row>
    <row r="83" spans="5:5" x14ac:dyDescent="0.2">
      <c r="E83" s="20"/>
    </row>
    <row r="84" spans="5:5" x14ac:dyDescent="0.2">
      <c r="E84" s="20"/>
    </row>
    <row r="85" spans="5:5" x14ac:dyDescent="0.2">
      <c r="E85" s="20"/>
    </row>
    <row r="86" spans="5:5" x14ac:dyDescent="0.2">
      <c r="E86" s="20"/>
    </row>
    <row r="87" spans="5:5" x14ac:dyDescent="0.2">
      <c r="E87" s="20"/>
    </row>
    <row r="88" spans="5:5" x14ac:dyDescent="0.2">
      <c r="E88" s="20"/>
    </row>
    <row r="89" spans="5:5" x14ac:dyDescent="0.2">
      <c r="E89" s="20"/>
    </row>
    <row r="90" spans="5:5" x14ac:dyDescent="0.2">
      <c r="E90" s="20"/>
    </row>
    <row r="91" spans="5:5" x14ac:dyDescent="0.2">
      <c r="E91" s="20"/>
    </row>
    <row r="92" spans="5:5" x14ac:dyDescent="0.2">
      <c r="E92" s="20"/>
    </row>
    <row r="93" spans="5:5" x14ac:dyDescent="0.2">
      <c r="E93" s="20"/>
    </row>
    <row r="94" spans="5:5" x14ac:dyDescent="0.2">
      <c r="E94" s="20"/>
    </row>
    <row r="95" spans="5:5" x14ac:dyDescent="0.2">
      <c r="E95" s="20"/>
    </row>
    <row r="96" spans="5:5" x14ac:dyDescent="0.2">
      <c r="E96" s="20"/>
    </row>
    <row r="97" spans="5:5" x14ac:dyDescent="0.2">
      <c r="E97" s="20"/>
    </row>
    <row r="98" spans="5:5" x14ac:dyDescent="0.2">
      <c r="E98" s="20"/>
    </row>
  </sheetData>
  <mergeCells count="1">
    <mergeCell ref="A2:D3"/>
  </mergeCells>
  <pageMargins left="0.7" right="0.7" top="0.75" bottom="0.75" header="0.3" footer="0.3"/>
  <pageSetup scale="90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Statement of Net Position</vt:lpstr>
      <vt:lpstr>Stmt of Rev Exp and Chg Net</vt:lpstr>
      <vt:lpstr>Stmt  Cash Flows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2020-01-14T15:31:12Z</cp:lastPrinted>
  <dcterms:created xsi:type="dcterms:W3CDTF">2002-12-27T16:50:56Z</dcterms:created>
  <dcterms:modified xsi:type="dcterms:W3CDTF">2020-12-16T15:25:04Z</dcterms:modified>
</cp:coreProperties>
</file>