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45" windowWidth="14265" windowHeight="12045"/>
  </bookViews>
  <sheets>
    <sheet name="Statement of Net Position" sheetId="1" r:id="rId1"/>
    <sheet name="Stmt of Rev Exp and Chg Net" sheetId="2" r:id="rId2"/>
    <sheet name="Statement of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Position'!$A$1:$G$58</definedName>
    <definedName name="_xlnm.Print_Titles" localSheetId="0">'Statement of Net Position'!$A:$D</definedName>
  </definedNames>
  <calcPr calcId="145621"/>
</workbook>
</file>

<file path=xl/calcChain.xml><?xml version="1.0" encoding="utf-8"?>
<calcChain xmlns="http://schemas.openxmlformats.org/spreadsheetml/2006/main">
  <c r="G23" i="2" l="1"/>
  <c r="E23" i="2"/>
  <c r="G15" i="2"/>
  <c r="G24" i="2" s="1"/>
  <c r="G35" i="2" s="1"/>
  <c r="G40" i="2" s="1"/>
  <c r="G45" i="2" s="1"/>
  <c r="E43" i="2" s="1"/>
  <c r="E15" i="2"/>
  <c r="E24" i="2" s="1"/>
  <c r="E35" i="2" s="1"/>
  <c r="E40" i="2" s="1"/>
  <c r="G56" i="1"/>
  <c r="E56" i="1"/>
  <c r="G43" i="1"/>
  <c r="E43" i="1"/>
  <c r="E23" i="1"/>
  <c r="G23" i="1"/>
  <c r="E17" i="3"/>
  <c r="E66" i="3"/>
  <c r="E43" i="3"/>
  <c r="E34" i="3"/>
  <c r="E23" i="3"/>
  <c r="G66" i="3"/>
  <c r="G43" i="3"/>
  <c r="G34" i="3"/>
  <c r="G17" i="3"/>
  <c r="G23" i="3"/>
  <c r="E45" i="2" l="1"/>
  <c r="G45" i="3"/>
  <c r="G49" i="3" s="1"/>
  <c r="E47" i="3" s="1"/>
  <c r="E45" i="3"/>
  <c r="A2" i="3"/>
  <c r="E49" i="3" l="1"/>
  <c r="A2" i="2"/>
</calcChain>
</file>

<file path=xl/sharedStrings.xml><?xml version="1.0" encoding="utf-8"?>
<sst xmlns="http://schemas.openxmlformats.org/spreadsheetml/2006/main" count="152" uniqueCount="133">
  <si>
    <t>ASSETS</t>
  </si>
  <si>
    <t>Cash and Cash Equivalents</t>
  </si>
  <si>
    <t>Accounts Receivable, Net</t>
  </si>
  <si>
    <t>Student Loans Receivable, Net</t>
  </si>
  <si>
    <t>Inventories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</si>
  <si>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</si>
  <si>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</si>
  <si>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</si>
  <si>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</si>
  <si>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</si>
  <si>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</si>
  <si>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</si>
  <si>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</si>
  <si>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</si>
  <si>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</si>
  <si>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</si>
  <si>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</si>
  <si>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</si>
  <si>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</si>
  <si>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</si>
  <si>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</si>
  <si>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</si>
  <si>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</si>
  <si>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</si>
  <si>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</si>
  <si>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</si>
  <si>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</si>
  <si>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</si>
  <si>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</si>
  <si>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</si>
  <si>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</si>
  <si>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</si>
  <si>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</si>
  <si>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</si>
  <si>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</si>
  <si>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</si>
  <si>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</si>
  <si>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</si>
  <si>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</si>
  <si>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Student Loan Interest Income and Fees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</si>
  <si>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</si>
  <si>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</si>
  <si>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</si>
  <si>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</si>
  <si>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</si>
  <si>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</si>
  <si>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</si>
  <si>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</si>
  <si>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</si>
  <si>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</si>
  <si>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</si>
  <si>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</si>
  <si>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Capital Contributions</t>
  </si>
  <si>
    <t>Loss on Disposal of Capital Assets</t>
  </si>
  <si>
    <t>Interest on Indebtedness</t>
  </si>
  <si>
    <t>Sales and Services of Auxiliary Enterprises (net of</t>
  </si>
  <si>
    <t>Construction in Progress</t>
  </si>
  <si>
    <t>Capital Appropriations</t>
  </si>
  <si>
    <t>Unearned Revenue</t>
  </si>
  <si>
    <t>Transfer to State Agencies</t>
  </si>
  <si>
    <t>DEFERRED OUTFLOWS OF RESOURCES</t>
  </si>
  <si>
    <t>DEFERRED INFLOWS OF RESOURCES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</si>
  <si>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</si>
  <si>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</si>
  <si>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</si>
  <si>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</si>
  <si>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</si>
  <si>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</si>
  <si>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</si>
  <si>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Other Non-Operating Revenues (Expenses)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</si>
  <si>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</si>
  <si>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</si>
  <si>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</si>
  <si>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</si>
  <si>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</si>
  <si>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</si>
  <si>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</si>
  <si>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</si>
  <si>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</si>
  <si>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</si>
  <si>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</si>
  <si>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</si>
  <si>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</si>
  <si>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</si>
  <si>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</si>
  <si>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</si>
  <si>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</si>
  <si>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</si>
  <si>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</si>
  <si>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</si>
  <si>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Payments for Debt Issuance Costs</t>
  </si>
  <si>
    <t>Gifts and Other Receipts</t>
  </si>
  <si>
    <t>Purchase of Capital Assets</t>
  </si>
  <si>
    <t>Principal Payments on Capital Debt and Leases</t>
  </si>
  <si>
    <t>Interest Payments on Capital Debt and Leases</t>
  </si>
  <si>
    <t>Net Cash Used in Capital and Related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</si>
  <si>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</si>
  <si>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</si>
  <si>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</si>
  <si>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</si>
  <si>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</si>
  <si>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</si>
  <si>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</si>
  <si>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</si>
  <si>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</si>
  <si>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</si>
  <si>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</si>
  <si>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</si>
  <si>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</si>
  <si>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</si>
  <si>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</si>
  <si>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</si>
  <si>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</si>
  <si>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</si>
  <si>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Current Year Cash Payments</t>
  </si>
  <si>
    <t>Gifts-In-Kind</t>
  </si>
  <si>
    <t>Net Change in Unrealized Gains and Losses</t>
  </si>
  <si>
    <t>June 30, 2014</t>
  </si>
  <si>
    <t>June 30, 2013</t>
  </si>
  <si>
    <t>Year Ended</t>
  </si>
  <si>
    <t>Other Revenues</t>
  </si>
  <si>
    <t>Unamortized Gain on Debt Refunding</t>
  </si>
  <si>
    <t>Unamortized Loss on Debt Refunding</t>
  </si>
  <si>
    <t>Statement of Net Position</t>
  </si>
  <si>
    <t>Statement of Revenues, Expenses and Changes in Net Assets</t>
  </si>
  <si>
    <t>University of Wisconsin System - Platteville</t>
  </si>
  <si>
    <t xml:space="preserve">  Scholarship Allowances of $6,850,689 and $6,806,867, respectively)</t>
  </si>
  <si>
    <t xml:space="preserve">  Scholarship Allowances of $3,259,279 and $3,146,268, respectively)</t>
  </si>
  <si>
    <t>Income (Loss) Before Capital Additions/Deductions</t>
  </si>
  <si>
    <t>Net Increase (Decrease) in Cash and Cash Equivalents</t>
  </si>
  <si>
    <t>Reconciliation of Operating Loss to Net Cash Used in Operating Activities</t>
  </si>
  <si>
    <t>Operating Loss</t>
  </si>
  <si>
    <t>Adjustments to Reconcile Operating Loss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</si>
</sst>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\(#,##0\)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8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0" fillId="0" borderId="0" xfId="1" applyFont="1" applyBorder="1"/>
    <xf numFmtId="0" fontId="0" fillId="0" borderId="0" xfId="0" applyBorder="1"/>
    <xf numFmtId="0" fontId="5" fillId="0" borderId="0" xfId="0" applyFont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0" fillId="0" borderId="2" xfId="1" applyFont="1" applyBorder="1"/>
  </cellXfs>
  <cellStyles count="482">
    <cellStyle name="Comma" xfId="1" builtinId="3"/>
    <cellStyle name="Comma 10" xfId="2"/>
    <cellStyle name="Comma 10 2" xfId="3"/>
    <cellStyle name="Comma 10 2 2" xfId="353"/>
    <cellStyle name="Comma 10 3" xfId="4"/>
    <cellStyle name="Comma 10 3 2" xfId="354"/>
    <cellStyle name="Comma 10 4" xfId="5"/>
    <cellStyle name="Comma 10 4 2" xfId="355"/>
    <cellStyle name="Comma 10 5" xfId="352"/>
    <cellStyle name="Comma 11" xfId="6"/>
    <cellStyle name="Comma 11 2" xfId="7"/>
    <cellStyle name="Comma 11 2 2" xfId="357"/>
    <cellStyle name="Comma 11 3" xfId="8"/>
    <cellStyle name="Comma 11 3 2" xfId="358"/>
    <cellStyle name="Comma 11 4" xfId="9"/>
    <cellStyle name="Comma 11 4 2" xfId="359"/>
    <cellStyle name="Comma 11 5" xfId="356"/>
    <cellStyle name="Comma 12" xfId="275"/>
    <cellStyle name="Comma 12 2" xfId="10"/>
    <cellStyle name="Comma 12 2 2" xfId="360"/>
    <cellStyle name="Comma 12 3" xfId="411"/>
    <cellStyle name="Comma 13" xfId="11"/>
    <cellStyle name="Comma 13 2" xfId="361"/>
    <cellStyle name="Comma 14" xfId="12"/>
    <cellStyle name="Comma 14 2" xfId="362"/>
    <cellStyle name="Comma 15" xfId="13"/>
    <cellStyle name="Comma 15 2" xfId="363"/>
    <cellStyle name="Comma 16" xfId="14"/>
    <cellStyle name="Comma 16 2" xfId="364"/>
    <cellStyle name="Comma 17" xfId="15"/>
    <cellStyle name="Comma 17 2" xfId="365"/>
    <cellStyle name="Comma 18" xfId="16"/>
    <cellStyle name="Comma 18 2" xfId="366"/>
    <cellStyle name="Comma 19" xfId="17"/>
    <cellStyle name="Comma 19 2" xfId="367"/>
    <cellStyle name="Comma 2" xfId="18"/>
    <cellStyle name="Comma 2 2" xfId="19"/>
    <cellStyle name="Comma 2 2 2" xfId="369"/>
    <cellStyle name="Comma 2 3" xfId="20"/>
    <cellStyle name="Comma 2 3 2" xfId="370"/>
    <cellStyle name="Comma 2 4" xfId="21"/>
    <cellStyle name="Comma 2 4 2" xfId="371"/>
    <cellStyle name="Comma 2 5" xfId="368"/>
    <cellStyle name="Comma 20" xfId="22"/>
    <cellStyle name="Comma 20 2" xfId="372"/>
    <cellStyle name="Comma 21" xfId="23"/>
    <cellStyle name="Comma 21 2" xfId="373"/>
    <cellStyle name="Comma 22" xfId="24"/>
    <cellStyle name="Comma 22 2" xfId="374"/>
    <cellStyle name="Comma 23" xfId="25"/>
    <cellStyle name="Comma 23 2" xfId="375"/>
    <cellStyle name="Comma 24" xfId="26"/>
    <cellStyle name="Comma 24 2" xfId="376"/>
    <cellStyle name="Comma 25" xfId="27"/>
    <cellStyle name="Comma 25 2" xfId="37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79"/>
    <cellStyle name="Comma 3 3" xfId="34"/>
    <cellStyle name="Comma 3 3 2" xfId="35"/>
    <cellStyle name="Comma 3 3 2 2" xfId="277"/>
    <cellStyle name="Comma 3 3 2 2 2" xfId="412"/>
    <cellStyle name="Comma 3 3 2 3" xfId="278"/>
    <cellStyle name="Comma 3 3 2 3 2" xfId="413"/>
    <cellStyle name="Comma 3 3 2 4" xfId="276"/>
    <cellStyle name="Comma 3 3 2 5" xfId="380"/>
    <cellStyle name="Comma 3 3 3" xfId="279"/>
    <cellStyle name="Comma 3 4" xfId="280"/>
    <cellStyle name="Comma 3 4 2" xfId="414"/>
    <cellStyle name="Comma 3 5" xfId="281"/>
    <cellStyle name="Comma 3 5 2" xfId="415"/>
    <cellStyle name="Comma 3 6" xfId="378"/>
    <cellStyle name="Comma 30" xfId="36"/>
    <cellStyle name="Comma 30 2" xfId="282"/>
    <cellStyle name="Comma 30 2 2" xfId="416"/>
    <cellStyle name="Comma 30 3" xfId="283"/>
    <cellStyle name="Comma 30 3 2" xfId="417"/>
    <cellStyle name="Comma 30 4" xfId="381"/>
    <cellStyle name="Comma 31" xfId="37"/>
    <cellStyle name="Comma 32" xfId="38"/>
    <cellStyle name="Comma 33" xfId="39"/>
    <cellStyle name="Comma 34" xfId="40"/>
    <cellStyle name="Comma 35" xfId="41"/>
    <cellStyle name="Comma 36" xfId="42"/>
    <cellStyle name="Comma 37" xfId="43"/>
    <cellStyle name="Comma 37 2" xfId="284"/>
    <cellStyle name="Comma 37 2 2" xfId="418"/>
    <cellStyle name="Comma 37 3" xfId="285"/>
    <cellStyle name="Comma 37 3 2" xfId="419"/>
    <cellStyle name="Comma 37 4" xfId="382"/>
    <cellStyle name="Comma 38" xfId="351"/>
    <cellStyle name="Comma 4" xfId="44"/>
    <cellStyle name="Comma 4 2" xfId="45"/>
    <cellStyle name="Comma 4 2 2" xfId="384"/>
    <cellStyle name="Comma 4 3" xfId="46"/>
    <cellStyle name="Comma 4 3 2" xfId="385"/>
    <cellStyle name="Comma 4 4" xfId="286"/>
    <cellStyle name="Comma 4 4 2" xfId="420"/>
    <cellStyle name="Comma 4 5" xfId="287"/>
    <cellStyle name="Comma 4 5 2" xfId="421"/>
    <cellStyle name="Comma 4 6" xfId="383"/>
    <cellStyle name="Comma 42" xfId="288"/>
    <cellStyle name="Comma 42 2" xfId="422"/>
    <cellStyle name="Comma 43" xfId="289"/>
    <cellStyle name="Comma 43 2" xfId="423"/>
    <cellStyle name="Comma 44" xfId="290"/>
    <cellStyle name="Comma 44 2" xfId="424"/>
    <cellStyle name="Comma 45" xfId="291"/>
    <cellStyle name="Comma 45 2" xfId="425"/>
    <cellStyle name="Comma 46" xfId="292"/>
    <cellStyle name="Comma 46 2" xfId="426"/>
    <cellStyle name="Comma 47" xfId="293"/>
    <cellStyle name="Comma 47 2" xfId="427"/>
    <cellStyle name="Comma 48" xfId="294"/>
    <cellStyle name="Comma 48 2" xfId="428"/>
    <cellStyle name="Comma 49" xfId="295"/>
    <cellStyle name="Comma 49 2" xfId="429"/>
    <cellStyle name="Comma 5" xfId="47"/>
    <cellStyle name="Comma 5 2" xfId="48"/>
    <cellStyle name="Comma 5 2 2" xfId="387"/>
    <cellStyle name="Comma 5 3" xfId="49"/>
    <cellStyle name="Comma 5 3 2" xfId="388"/>
    <cellStyle name="Comma 5 4" xfId="386"/>
    <cellStyle name="Comma 50" xfId="296"/>
    <cellStyle name="Comma 50 2" xfId="430"/>
    <cellStyle name="Comma 51" xfId="297"/>
    <cellStyle name="Comma 51 2" xfId="431"/>
    <cellStyle name="Comma 52" xfId="298"/>
    <cellStyle name="Comma 52 2" xfId="432"/>
    <cellStyle name="Comma 53" xfId="299"/>
    <cellStyle name="Comma 53 2" xfId="433"/>
    <cellStyle name="Comma 54" xfId="300"/>
    <cellStyle name="Comma 54 2" xfId="434"/>
    <cellStyle name="Comma 55" xfId="301"/>
    <cellStyle name="Comma 55 2" xfId="435"/>
    <cellStyle name="Comma 56" xfId="302"/>
    <cellStyle name="Comma 56 2" xfId="436"/>
    <cellStyle name="Comma 57" xfId="303"/>
    <cellStyle name="Comma 57 2" xfId="437"/>
    <cellStyle name="Comma 58" xfId="304"/>
    <cellStyle name="Comma 58 2" xfId="438"/>
    <cellStyle name="Comma 6" xfId="50"/>
    <cellStyle name="Comma 6 2" xfId="389"/>
    <cellStyle name="Comma 60" xfId="305"/>
    <cellStyle name="Comma 60 2" xfId="439"/>
    <cellStyle name="Comma 61" xfId="306"/>
    <cellStyle name="Comma 61 2" xfId="440"/>
    <cellStyle name="Comma 62" xfId="307"/>
    <cellStyle name="Comma 62 2" xfId="441"/>
    <cellStyle name="Comma 63" xfId="308"/>
    <cellStyle name="Comma 63 2" xfId="442"/>
    <cellStyle name="Comma 64" xfId="309"/>
    <cellStyle name="Comma 64 2" xfId="443"/>
    <cellStyle name="Comma 65" xfId="310"/>
    <cellStyle name="Comma 65 2" xfId="444"/>
    <cellStyle name="Comma 66" xfId="311"/>
    <cellStyle name="Comma 66 2" xfId="445"/>
    <cellStyle name="Comma 67" xfId="312"/>
    <cellStyle name="Comma 67 2" xfId="446"/>
    <cellStyle name="Comma 68" xfId="313"/>
    <cellStyle name="Comma 68 2" xfId="447"/>
    <cellStyle name="Comma 69" xfId="314"/>
    <cellStyle name="Comma 69 2" xfId="448"/>
    <cellStyle name="Comma 7" xfId="51"/>
    <cellStyle name="Comma 7 2" xfId="390"/>
    <cellStyle name="Comma 70" xfId="315"/>
    <cellStyle name="Comma 70 2" xfId="449"/>
    <cellStyle name="Comma 71" xfId="316"/>
    <cellStyle name="Comma 71 2" xfId="450"/>
    <cellStyle name="Comma 72" xfId="317"/>
    <cellStyle name="Comma 72 2" xfId="451"/>
    <cellStyle name="Comma 73" xfId="318"/>
    <cellStyle name="Comma 73 2" xfId="452"/>
    <cellStyle name="Comma 74" xfId="319"/>
    <cellStyle name="Comma 74 2" xfId="453"/>
    <cellStyle name="Comma 75" xfId="320"/>
    <cellStyle name="Comma 75 2" xfId="454"/>
    <cellStyle name="Comma 76" xfId="321"/>
    <cellStyle name="Comma 76 2" xfId="455"/>
    <cellStyle name="Comma 77" xfId="322"/>
    <cellStyle name="Comma 77 2" xfId="456"/>
    <cellStyle name="Comma 78" xfId="323"/>
    <cellStyle name="Comma 78 2" xfId="457"/>
    <cellStyle name="Comma 79" xfId="324"/>
    <cellStyle name="Comma 79 2" xfId="458"/>
    <cellStyle name="Comma 8" xfId="52"/>
    <cellStyle name="Comma 8 2" xfId="391"/>
    <cellStyle name="Comma 80" xfId="325"/>
    <cellStyle name="Comma 80 2" xfId="459"/>
    <cellStyle name="Comma 81" xfId="326"/>
    <cellStyle name="Comma 81 2" xfId="460"/>
    <cellStyle name="Comma 82" xfId="327"/>
    <cellStyle name="Comma 82 2" xfId="461"/>
    <cellStyle name="Comma 83" xfId="328"/>
    <cellStyle name="Comma 83 2" xfId="462"/>
    <cellStyle name="Comma 84" xfId="329"/>
    <cellStyle name="Comma 84 2" xfId="463"/>
    <cellStyle name="Comma 85" xfId="330"/>
    <cellStyle name="Comma 85 2" xfId="464"/>
    <cellStyle name="Comma 86" xfId="331"/>
    <cellStyle name="Comma 86 2" xfId="465"/>
    <cellStyle name="Comma 87" xfId="332"/>
    <cellStyle name="Comma 87 2" xfId="466"/>
    <cellStyle name="Comma 9" xfId="53"/>
    <cellStyle name="Comma 9 2" xfId="54"/>
    <cellStyle name="Comma 9 2 2" xfId="393"/>
    <cellStyle name="Comma 9 3" xfId="333"/>
    <cellStyle name="Comma 9 3 2" xfId="467"/>
    <cellStyle name="Comma 9 4" xfId="334"/>
    <cellStyle name="Comma 9 4 2" xfId="468"/>
    <cellStyle name="Comma 9 5" xfId="392"/>
    <cellStyle name="Normal" xfId="0" builtinId="0"/>
    <cellStyle name="Normal 12" xfId="335"/>
    <cellStyle name="Normal 12 2" xfId="469"/>
    <cellStyle name="Normal 13" xfId="55"/>
    <cellStyle name="Normal 14" xfId="336"/>
    <cellStyle name="Normal 14 2" xfId="470"/>
    <cellStyle name="Normal 17" xfId="337"/>
    <cellStyle name="Normal 17 2" xfId="471"/>
    <cellStyle name="Normal 2" xfId="56"/>
    <cellStyle name="Normal 2 2" xfId="57"/>
    <cellStyle name="Normal 2 2 2" xfId="58"/>
    <cellStyle name="Normal 2 2 2 2" xfId="339"/>
    <cellStyle name="Normal 2 2 2 2 2" xfId="472"/>
    <cellStyle name="Normal 2 2 2 3" xfId="340"/>
    <cellStyle name="Normal 2 2 2 3 2" xfId="473"/>
    <cellStyle name="Normal 2 2 2 4" xfId="338"/>
    <cellStyle name="Normal 2 2 2 5" xfId="395"/>
    <cellStyle name="Normal 2 2 3" xfId="341"/>
    <cellStyle name="Normal 2 3" xfId="59"/>
    <cellStyle name="Normal 2 3 2" xfId="396"/>
    <cellStyle name="Normal 2 4" xfId="60"/>
    <cellStyle name="Normal 2 4 2" xfId="397"/>
    <cellStyle name="Normal 2 5" xfId="61"/>
    <cellStyle name="Normal 2 5 2" xfId="398"/>
    <cellStyle name="Normal 2 6" xfId="342"/>
    <cellStyle name="Normal 2 6 2" xfId="474"/>
    <cellStyle name="Normal 2 7" xfId="343"/>
    <cellStyle name="Normal 2 7 2" xfId="475"/>
    <cellStyle name="Normal 2 8" xfId="394"/>
    <cellStyle name="Normal 27" xfId="344"/>
    <cellStyle name="Normal 27 2" xfId="476"/>
    <cellStyle name="Normal 3" xfId="345"/>
    <cellStyle name="Normal 3 2" xfId="62"/>
    <cellStyle name="Normal 44" xfId="346"/>
    <cellStyle name="Normal 44 2" xfId="477"/>
    <cellStyle name="Normal 47" xfId="347"/>
    <cellStyle name="Normal 47 2" xfId="478"/>
    <cellStyle name="Normal 55" xfId="348"/>
    <cellStyle name="Normal 55 2" xfId="479"/>
    <cellStyle name="Normal 7" xfId="63"/>
    <cellStyle name="Percent 10" xfId="64"/>
    <cellStyle name="Percent 10 2" xfId="399"/>
    <cellStyle name="Percent 2 2" xfId="65"/>
    <cellStyle name="Percent 2 2 2" xfId="400"/>
    <cellStyle name="Percent 2 3" xfId="66"/>
    <cellStyle name="Percent 2 3 2" xfId="401"/>
    <cellStyle name="Percent 2 4" xfId="67"/>
    <cellStyle name="Percent 2 4 2" xfId="402"/>
    <cellStyle name="Percent 3" xfId="349"/>
    <cellStyle name="Percent 3 2" xfId="68"/>
    <cellStyle name="Percent 3 2 2" xfId="403"/>
    <cellStyle name="Percent 3 3" xfId="69"/>
    <cellStyle name="Percent 3 3 2" xfId="404"/>
    <cellStyle name="Percent 3 4" xfId="480"/>
    <cellStyle name="Percent 4" xfId="350"/>
    <cellStyle name="Percent 4 2" xfId="70"/>
    <cellStyle name="Percent 4 2 2" xfId="405"/>
    <cellStyle name="Percent 4 3" xfId="71"/>
    <cellStyle name="Percent 4 3 2" xfId="406"/>
    <cellStyle name="Percent 4 4" xfId="481"/>
    <cellStyle name="Percent 5" xfId="72"/>
    <cellStyle name="Percent 5 2" xfId="407"/>
    <cellStyle name="Percent 6" xfId="73"/>
    <cellStyle name="Percent 6 2" xfId="408"/>
    <cellStyle name="Percent 7" xfId="74"/>
    <cellStyle name="Percent 7 2" xfId="409"/>
    <cellStyle name="Percent 8" xfId="75"/>
    <cellStyle name="Percent 8 2" xfId="410"/>
    <cellStyle name="PSChar" xfId="76"/>
    <cellStyle name="PSChar 10" xfId="77"/>
    <cellStyle name="PSChar 10 2" xfId="78"/>
    <cellStyle name="PSChar 10 3" xfId="79"/>
    <cellStyle name="PSChar 10 4" xfId="80"/>
    <cellStyle name="PSChar 11" xfId="81"/>
    <cellStyle name="PSChar 12" xfId="82"/>
    <cellStyle name="PSChar 13" xfId="83"/>
    <cellStyle name="PSChar 14" xfId="84"/>
    <cellStyle name="PSChar 15" xfId="85"/>
    <cellStyle name="PSChar 16" xfId="86"/>
    <cellStyle name="PSChar 17" xfId="87"/>
    <cellStyle name="PSChar 18" xfId="88"/>
    <cellStyle name="PSChar 19" xfId="89"/>
    <cellStyle name="PSChar 2" xfId="90"/>
    <cellStyle name="PSChar 20" xfId="91"/>
    <cellStyle name="PSChar 21" xfId="92"/>
    <cellStyle name="PSChar 22" xfId="93"/>
    <cellStyle name="PSChar 23" xfId="94"/>
    <cellStyle name="PSChar 24" xfId="95"/>
    <cellStyle name="PSChar 25" xfId="96"/>
    <cellStyle name="PSChar 26" xfId="97"/>
    <cellStyle name="PSChar 27" xfId="98"/>
    <cellStyle name="PSChar 3" xfId="99"/>
    <cellStyle name="PSChar 4" xfId="100"/>
    <cellStyle name="PSChar 5" xfId="101"/>
    <cellStyle name="PSChar 6" xfId="102"/>
    <cellStyle name="PSChar 7" xfId="103"/>
    <cellStyle name="PSChar 8" xfId="104"/>
    <cellStyle name="PSChar 9" xfId="105"/>
    <cellStyle name="PSChar 9 2" xfId="106"/>
    <cellStyle name="PSChar 9 3" xfId="107"/>
    <cellStyle name="PSChar 9 4" xfId="108"/>
    <cellStyle name="PSDate" xfId="109"/>
    <cellStyle name="PSDate 10" xfId="110"/>
    <cellStyle name="PSDate 10 2" xfId="111"/>
    <cellStyle name="PSDate 10 3" xfId="112"/>
    <cellStyle name="PSDate 10 4" xfId="113"/>
    <cellStyle name="PSDate 11" xfId="114"/>
    <cellStyle name="PSDate 12" xfId="115"/>
    <cellStyle name="PSDate 13" xfId="116"/>
    <cellStyle name="PSDate 14" xfId="117"/>
    <cellStyle name="PSDate 15" xfId="118"/>
    <cellStyle name="PSDate 16" xfId="119"/>
    <cellStyle name="PSDate 17" xfId="120"/>
    <cellStyle name="PSDate 18" xfId="121"/>
    <cellStyle name="PSDate 19" xfId="122"/>
    <cellStyle name="PSDate 2" xfId="123"/>
    <cellStyle name="PSDate 20" xfId="124"/>
    <cellStyle name="PSDate 21" xfId="125"/>
    <cellStyle name="PSDate 22" xfId="126"/>
    <cellStyle name="PSDate 23" xfId="127"/>
    <cellStyle name="PSDate 24" xfId="128"/>
    <cellStyle name="PSDate 25" xfId="129"/>
    <cellStyle name="PSDate 26" xfId="130"/>
    <cellStyle name="PSDate 27" xfId="131"/>
    <cellStyle name="PSDate 3" xfId="132"/>
    <cellStyle name="PSDate 4" xfId="133"/>
    <cellStyle name="PSDate 5" xfId="134"/>
    <cellStyle name="PSDate 6" xfId="135"/>
    <cellStyle name="PSDate 7" xfId="136"/>
    <cellStyle name="PSDate 8" xfId="137"/>
    <cellStyle name="PSDate 9" xfId="138"/>
    <cellStyle name="PSDate 9 2" xfId="139"/>
    <cellStyle name="PSDate 9 3" xfId="140"/>
    <cellStyle name="PSDate 9 4" xfId="141"/>
    <cellStyle name="PSDec" xfId="142"/>
    <cellStyle name="PSDec 10" xfId="143"/>
    <cellStyle name="PSDec 10 2" xfId="144"/>
    <cellStyle name="PSDec 10 3" xfId="145"/>
    <cellStyle name="PSDec 10 4" xfId="146"/>
    <cellStyle name="PSDec 11" xfId="147"/>
    <cellStyle name="PSDec 12" xfId="148"/>
    <cellStyle name="PSDec 13" xfId="149"/>
    <cellStyle name="PSDec 14" xfId="150"/>
    <cellStyle name="PSDec 15" xfId="151"/>
    <cellStyle name="PSDec 16" xfId="152"/>
    <cellStyle name="PSDec 17" xfId="153"/>
    <cellStyle name="PSDec 18" xfId="154"/>
    <cellStyle name="PSDec 19" xfId="155"/>
    <cellStyle name="PSDec 2" xfId="156"/>
    <cellStyle name="PSDec 20" xfId="157"/>
    <cellStyle name="PSDec 21" xfId="158"/>
    <cellStyle name="PSDec 22" xfId="159"/>
    <cellStyle name="PSDec 23" xfId="160"/>
    <cellStyle name="PSDec 24" xfId="161"/>
    <cellStyle name="PSDec 25" xfId="162"/>
    <cellStyle name="PSDec 26" xfId="163"/>
    <cellStyle name="PSDec 27" xfId="164"/>
    <cellStyle name="PSDec 3" xfId="165"/>
    <cellStyle name="PSDec 4" xfId="166"/>
    <cellStyle name="PSDec 5" xfId="167"/>
    <cellStyle name="PSDec 6" xfId="168"/>
    <cellStyle name="PSDec 7" xfId="169"/>
    <cellStyle name="PSDec 8" xfId="170"/>
    <cellStyle name="PSDec 9" xfId="171"/>
    <cellStyle name="PSDec 9 2" xfId="172"/>
    <cellStyle name="PSDec 9 3" xfId="173"/>
    <cellStyle name="PSDec 9 4" xfId="174"/>
    <cellStyle name="PSHeading" xfId="175"/>
    <cellStyle name="PSHeading 10" xfId="176"/>
    <cellStyle name="PSHeading 10 2" xfId="177"/>
    <cellStyle name="PSHeading 10 3" xfId="178"/>
    <cellStyle name="PSHeading 10 4" xfId="179"/>
    <cellStyle name="PSHeading 11" xfId="180"/>
    <cellStyle name="PSHeading 12" xfId="181"/>
    <cellStyle name="PSHeading 13" xfId="182"/>
    <cellStyle name="PSHeading 14" xfId="183"/>
    <cellStyle name="PSHeading 15" xfId="184"/>
    <cellStyle name="PSHeading 16" xfId="185"/>
    <cellStyle name="PSHeading 17" xfId="186"/>
    <cellStyle name="PSHeading 18" xfId="187"/>
    <cellStyle name="PSHeading 19" xfId="188"/>
    <cellStyle name="PSHeading 2" xfId="189"/>
    <cellStyle name="PSHeading 20" xfId="190"/>
    <cellStyle name="PSHeading 21" xfId="191"/>
    <cellStyle name="PSHeading 22" xfId="192"/>
    <cellStyle name="PSHeading 23" xfId="193"/>
    <cellStyle name="PSHeading 24" xfId="194"/>
    <cellStyle name="PSHeading 25" xfId="195"/>
    <cellStyle name="PSHeading 26" xfId="196"/>
    <cellStyle name="PSHeading 27" xfId="197"/>
    <cellStyle name="PSHeading 3" xfId="198"/>
    <cellStyle name="PSHeading 4" xfId="199"/>
    <cellStyle name="PSHeading 5" xfId="200"/>
    <cellStyle name="PSHeading 6" xfId="201"/>
    <cellStyle name="PSHeading 7" xfId="202"/>
    <cellStyle name="PSHeading 8" xfId="203"/>
    <cellStyle name="PSHeading 9" xfId="204"/>
    <cellStyle name="PSHeading 9 2" xfId="205"/>
    <cellStyle name="PSHeading 9 3" xfId="206"/>
    <cellStyle name="PSHeading 9 4" xfId="207"/>
    <cellStyle name="PSHeading_5705 5706 5805" xfId="208"/>
    <cellStyle name="PSInt" xfId="209"/>
    <cellStyle name="PSInt 10" xfId="210"/>
    <cellStyle name="PSInt 10 2" xfId="211"/>
    <cellStyle name="PSInt 10 3" xfId="212"/>
    <cellStyle name="PSInt 10 4" xfId="213"/>
    <cellStyle name="PSInt 11" xfId="214"/>
    <cellStyle name="PSInt 12" xfId="215"/>
    <cellStyle name="PSInt 13" xfId="216"/>
    <cellStyle name="PSInt 14" xfId="217"/>
    <cellStyle name="PSInt 15" xfId="218"/>
    <cellStyle name="PSInt 16" xfId="219"/>
    <cellStyle name="PSInt 17" xfId="220"/>
    <cellStyle name="PSInt 18" xfId="221"/>
    <cellStyle name="PSInt 19" xfId="222"/>
    <cellStyle name="PSInt 2" xfId="223"/>
    <cellStyle name="PSInt 20" xfId="224"/>
    <cellStyle name="PSInt 21" xfId="225"/>
    <cellStyle name="PSInt 22" xfId="226"/>
    <cellStyle name="PSInt 23" xfId="227"/>
    <cellStyle name="PSInt 24" xfId="228"/>
    <cellStyle name="PSInt 25" xfId="229"/>
    <cellStyle name="PSInt 26" xfId="230"/>
    <cellStyle name="PSInt 27" xfId="231"/>
    <cellStyle name="PSInt 3" xfId="232"/>
    <cellStyle name="PSInt 4" xfId="233"/>
    <cellStyle name="PSInt 5" xfId="234"/>
    <cellStyle name="PSInt 6" xfId="235"/>
    <cellStyle name="PSInt 7" xfId="236"/>
    <cellStyle name="PSInt 8" xfId="237"/>
    <cellStyle name="PSInt 9" xfId="238"/>
    <cellStyle name="PSInt 9 2" xfId="239"/>
    <cellStyle name="PSInt 9 3" xfId="240"/>
    <cellStyle name="PSInt 9 4" xfId="241"/>
    <cellStyle name="PSSpacer" xfId="242"/>
    <cellStyle name="PSSpacer 10" xfId="243"/>
    <cellStyle name="PSSpacer 10 2" xfId="244"/>
    <cellStyle name="PSSpacer 10 3" xfId="245"/>
    <cellStyle name="PSSpacer 10 4" xfId="246"/>
    <cellStyle name="PSSpacer 11" xfId="247"/>
    <cellStyle name="PSSpacer 12" xfId="248"/>
    <cellStyle name="PSSpacer 13" xfId="249"/>
    <cellStyle name="PSSpacer 14" xfId="250"/>
    <cellStyle name="PSSpacer 15" xfId="251"/>
    <cellStyle name="PSSpacer 16" xfId="252"/>
    <cellStyle name="PSSpacer 17" xfId="253"/>
    <cellStyle name="PSSpacer 18" xfId="254"/>
    <cellStyle name="PSSpacer 19" xfId="255"/>
    <cellStyle name="PSSpacer 2" xfId="256"/>
    <cellStyle name="PSSpacer 20" xfId="257"/>
    <cellStyle name="PSSpacer 21" xfId="258"/>
    <cellStyle name="PSSpacer 22" xfId="259"/>
    <cellStyle name="PSSpacer 23" xfId="260"/>
    <cellStyle name="PSSpacer 24" xfId="261"/>
    <cellStyle name="PSSpacer 25" xfId="262"/>
    <cellStyle name="PSSpacer 26" xfId="263"/>
    <cellStyle name="PSSpacer 27" xfId="264"/>
    <cellStyle name="PSSpacer 3" xfId="265"/>
    <cellStyle name="PSSpacer 4" xfId="266"/>
    <cellStyle name="PSSpacer 5" xfId="267"/>
    <cellStyle name="PSSpacer 6" xfId="268"/>
    <cellStyle name="PSSpacer 7" xfId="269"/>
    <cellStyle name="PSSpacer 8" xfId="270"/>
    <cellStyle name="PSSpacer 9" xfId="271"/>
    <cellStyle name="PSSpacer 9 2" xfId="272"/>
    <cellStyle name="PSSpacer 9 3" xfId="273"/>
    <cellStyle name="PSSpacer 9 4" xfId="274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/>
  </sheetViews>
  <sheetFormatPr defaultRowHeight="12.75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6.5703125" style="9" bestFit="1" customWidth="1"/>
    <col min="6" max="6" width="2.42578125" style="10" customWidth="1"/>
    <col min="7" max="7" width="16.5703125" style="9" bestFit="1" customWidth="1"/>
    <col min="8" max="16384" width="9.140625" style="1"/>
  </cols>
  <sheetData>
    <row r="1" spans="1:7" ht="18">
      <c r="A1" s="8" t="s">
        <v>123</v>
      </c>
      <c r="B1" s="2"/>
      <c r="C1" s="2"/>
      <c r="D1" s="2"/>
      <c r="E1" s="11"/>
      <c r="F1" s="22"/>
      <c r="G1" s="11"/>
    </row>
    <row r="2" spans="1:7" ht="15.95" customHeight="1">
      <c r="A2" s="5" t="s">
        <v>125</v>
      </c>
      <c r="B2" s="7"/>
      <c r="C2" s="5"/>
      <c r="D2" s="5"/>
      <c r="E2" s="29">
        <v>41820</v>
      </c>
      <c r="F2" s="21"/>
      <c r="G2" s="29">
        <v>41455</v>
      </c>
    </row>
    <row r="3" spans="1:7">
      <c r="F3" s="9"/>
      <c r="G3" s="26"/>
    </row>
    <row r="4" spans="1:7">
      <c r="B4" s="6" t="s">
        <v>0</v>
      </c>
      <c r="F4" s="9"/>
      <c r="G4" s="26"/>
    </row>
    <row r="5" spans="1:7">
      <c r="B5" s="1" t="s">
        <v>30</v>
      </c>
      <c r="F5" s="9"/>
      <c r="G5" s="26"/>
    </row>
    <row r="6" spans="1:7" ht="12.75" customHeight="1">
      <c r="C6" s="1" t="s">
        <v>1</v>
      </c>
      <c r="E6" s="9">
        <v>29851820.809999999</v>
      </c>
      <c r="F6" s="9"/>
      <c r="G6" s="32">
        <v>35490881.329999998</v>
      </c>
    </row>
    <row r="7" spans="1:7" ht="12.75" customHeight="1">
      <c r="C7" s="1" t="s">
        <v>2</v>
      </c>
      <c r="E7" s="9">
        <v>4725362.1599999992</v>
      </c>
      <c r="F7" s="9"/>
      <c r="G7" s="47">
        <v>4403866.5</v>
      </c>
    </row>
    <row r="8" spans="1:7" ht="12.75" customHeight="1">
      <c r="C8" s="1" t="s">
        <v>3</v>
      </c>
      <c r="E8" s="9">
        <v>1062822.3799999999</v>
      </c>
      <c r="F8" s="9"/>
      <c r="G8" s="47">
        <v>1115503.1200000001</v>
      </c>
    </row>
    <row r="9" spans="1:7">
      <c r="C9" s="1" t="s">
        <v>4</v>
      </c>
      <c r="E9" s="9">
        <v>330380.03999999998</v>
      </c>
      <c r="F9" s="9"/>
      <c r="G9" s="33">
        <v>381269.48</v>
      </c>
    </row>
    <row r="10" spans="1:7">
      <c r="C10" s="1" t="s">
        <v>109</v>
      </c>
      <c r="E10" s="22">
        <v>1156778.2500000002</v>
      </c>
      <c r="F10" s="9"/>
      <c r="G10" s="22">
        <v>1067909.93</v>
      </c>
    </row>
    <row r="11" spans="1:7">
      <c r="D11" s="1" t="s">
        <v>5</v>
      </c>
      <c r="E11" s="9">
        <v>37127163.640000001</v>
      </c>
      <c r="F11" s="9"/>
      <c r="G11" s="9">
        <v>42459430.359999992</v>
      </c>
    </row>
    <row r="12" spans="1:7">
      <c r="F12" s="9"/>
      <c r="G12" s="26"/>
    </row>
    <row r="13" spans="1:7">
      <c r="B13" s="1" t="s">
        <v>6</v>
      </c>
      <c r="F13" s="9"/>
      <c r="G13" s="26"/>
    </row>
    <row r="14" spans="1:7">
      <c r="C14" s="1" t="s">
        <v>7</v>
      </c>
      <c r="E14" s="9">
        <v>3754064.74</v>
      </c>
      <c r="F14" s="9"/>
      <c r="G14" s="34">
        <v>3378405.22</v>
      </c>
    </row>
    <row r="15" spans="1:7">
      <c r="C15" s="1" t="s">
        <v>3</v>
      </c>
      <c r="E15" s="9">
        <v>5398913.1799999997</v>
      </c>
      <c r="F15" s="9"/>
      <c r="G15" s="47">
        <v>5422724.7599999998</v>
      </c>
    </row>
    <row r="16" spans="1:7">
      <c r="C16" s="1" t="s">
        <v>8</v>
      </c>
      <c r="E16" s="9">
        <v>4574313.28</v>
      </c>
      <c r="F16" s="9"/>
      <c r="G16" s="34">
        <v>3295683.28</v>
      </c>
    </row>
    <row r="17" spans="2:7">
      <c r="C17" s="1" t="s">
        <v>9</v>
      </c>
      <c r="E17" s="9">
        <v>7341441.4400000004</v>
      </c>
      <c r="F17" s="9"/>
      <c r="G17" s="34">
        <v>7951176.4000000004</v>
      </c>
    </row>
    <row r="18" spans="2:7">
      <c r="C18" s="1" t="s">
        <v>56</v>
      </c>
      <c r="E18" s="9">
        <v>8124138.5800000001</v>
      </c>
      <c r="F18" s="9"/>
      <c r="G18" s="47">
        <v>7051182.46</v>
      </c>
    </row>
    <row r="19" spans="2:7">
      <c r="C19" s="1" t="s">
        <v>10</v>
      </c>
      <c r="E19" s="9">
        <v>141175002.21000001</v>
      </c>
      <c r="F19" s="9"/>
      <c r="G19" s="34">
        <v>115556285.25</v>
      </c>
    </row>
    <row r="20" spans="2:7">
      <c r="C20" s="1" t="s">
        <v>11</v>
      </c>
      <c r="E20" s="9">
        <v>7640864.3200000003</v>
      </c>
      <c r="F20" s="9"/>
      <c r="G20" s="34">
        <v>6894600.1699999999</v>
      </c>
    </row>
    <row r="21" spans="2:7">
      <c r="C21" s="1" t="s">
        <v>32</v>
      </c>
      <c r="E21" s="22">
        <v>18475013</v>
      </c>
      <c r="F21" s="9"/>
      <c r="G21" s="22">
        <v>18457926</v>
      </c>
    </row>
    <row r="22" spans="2:7">
      <c r="D22" s="1" t="s">
        <v>12</v>
      </c>
      <c r="E22" s="22">
        <v>196483750.75</v>
      </c>
      <c r="F22" s="9"/>
      <c r="G22" s="22">
        <v>168007983.53999999</v>
      </c>
    </row>
    <row r="23" spans="2:7" s="6" customFormat="1">
      <c r="D23" s="6" t="s">
        <v>13</v>
      </c>
      <c r="E23" s="22">
        <f>+E22+E11</f>
        <v>233610914.38999999</v>
      </c>
      <c r="F23" s="9"/>
      <c r="G23" s="22">
        <f>+G22+G11</f>
        <v>210467413.89999998</v>
      </c>
    </row>
    <row r="24" spans="2:7">
      <c r="F24" s="9"/>
      <c r="G24" s="26"/>
    </row>
    <row r="25" spans="2:7">
      <c r="B25" s="6" t="s">
        <v>60</v>
      </c>
      <c r="C25" s="25"/>
      <c r="F25" s="9"/>
      <c r="G25" s="26"/>
    </row>
    <row r="26" spans="2:7">
      <c r="B26" s="25"/>
      <c r="C26" s="25" t="s">
        <v>122</v>
      </c>
      <c r="E26" s="22">
        <v>1208989.72</v>
      </c>
      <c r="F26" s="9"/>
      <c r="G26" s="22">
        <v>621870.07999999996</v>
      </c>
    </row>
    <row r="27" spans="2:7">
      <c r="F27" s="9"/>
      <c r="G27" s="26"/>
    </row>
    <row r="28" spans="2:7">
      <c r="B28" s="6" t="s">
        <v>14</v>
      </c>
      <c r="F28" s="9"/>
      <c r="G28" s="26"/>
    </row>
    <row r="29" spans="2:7">
      <c r="B29" s="1" t="s">
        <v>15</v>
      </c>
      <c r="F29" s="9"/>
      <c r="G29" s="26"/>
    </row>
    <row r="30" spans="2:7">
      <c r="C30" s="1" t="s">
        <v>16</v>
      </c>
      <c r="E30" s="9">
        <v>4019138.5700000003</v>
      </c>
      <c r="F30" s="9"/>
      <c r="G30" s="35">
        <v>4457309.76</v>
      </c>
    </row>
    <row r="31" spans="2:7">
      <c r="C31" s="1" t="s">
        <v>17</v>
      </c>
      <c r="E31" s="9">
        <v>3596798.72</v>
      </c>
      <c r="F31" s="9"/>
      <c r="G31" s="35">
        <v>3846520.21</v>
      </c>
    </row>
    <row r="32" spans="2:7">
      <c r="C32" s="1" t="s">
        <v>18</v>
      </c>
      <c r="E32" s="9">
        <v>716259.52</v>
      </c>
      <c r="F32" s="9"/>
      <c r="G32" s="35">
        <v>354922.60000000003</v>
      </c>
    </row>
    <row r="33" spans="2:7">
      <c r="C33" s="1" t="s">
        <v>58</v>
      </c>
      <c r="E33" s="9">
        <v>3070273.29</v>
      </c>
      <c r="F33" s="9"/>
      <c r="G33" s="35">
        <v>2294202.71</v>
      </c>
    </row>
    <row r="34" spans="2:7">
      <c r="C34" s="1" t="s">
        <v>19</v>
      </c>
      <c r="E34" s="9">
        <v>1039345.86</v>
      </c>
      <c r="F34" s="9"/>
      <c r="G34" s="35">
        <v>1064117.48</v>
      </c>
    </row>
    <row r="35" spans="2:7">
      <c r="C35" s="1" t="s">
        <v>20</v>
      </c>
      <c r="E35" s="22">
        <v>94281.61</v>
      </c>
      <c r="F35" s="9"/>
      <c r="G35" s="22">
        <v>86583.650000000009</v>
      </c>
    </row>
    <row r="36" spans="2:7">
      <c r="D36" s="1" t="s">
        <v>21</v>
      </c>
      <c r="E36" s="9">
        <v>12536097.57</v>
      </c>
      <c r="F36" s="9"/>
      <c r="G36" s="9">
        <v>12103656.41</v>
      </c>
    </row>
    <row r="37" spans="2:7">
      <c r="F37" s="9"/>
      <c r="G37" s="26"/>
    </row>
    <row r="38" spans="2:7">
      <c r="B38" s="1" t="s">
        <v>22</v>
      </c>
      <c r="F38" s="9"/>
      <c r="G38" s="26"/>
    </row>
    <row r="39" spans="2:7">
      <c r="C39" s="1" t="s">
        <v>17</v>
      </c>
      <c r="E39" s="9">
        <v>61797811.810000002</v>
      </c>
      <c r="F39" s="9"/>
      <c r="G39" s="36">
        <v>64689393.359999999</v>
      </c>
    </row>
    <row r="40" spans="2:7">
      <c r="C40" s="1" t="s">
        <v>18</v>
      </c>
      <c r="E40" s="9">
        <v>29207064.57</v>
      </c>
      <c r="F40" s="9"/>
      <c r="G40" s="36">
        <v>750869.1</v>
      </c>
    </row>
    <row r="41" spans="2:7">
      <c r="C41" s="1" t="s">
        <v>19</v>
      </c>
      <c r="E41" s="22">
        <v>826415.86</v>
      </c>
      <c r="F41" s="9"/>
      <c r="G41" s="22">
        <v>765444.83000000007</v>
      </c>
    </row>
    <row r="42" spans="2:7">
      <c r="D42" s="1" t="s">
        <v>23</v>
      </c>
      <c r="E42" s="9">
        <v>91831292.239999995</v>
      </c>
      <c r="F42" s="9"/>
      <c r="G42" s="9">
        <v>66205707.289999999</v>
      </c>
    </row>
    <row r="43" spans="2:7" s="6" customFormat="1">
      <c r="D43" s="6" t="s">
        <v>24</v>
      </c>
      <c r="E43" s="22">
        <f>+E42+E36</f>
        <v>104367389.81</v>
      </c>
      <c r="F43" s="9"/>
      <c r="G43" s="22">
        <f>+G42+G36</f>
        <v>78309363.700000003</v>
      </c>
    </row>
    <row r="44" spans="2:7">
      <c r="F44" s="9"/>
      <c r="G44" s="26"/>
    </row>
    <row r="45" spans="2:7">
      <c r="B45" s="6" t="s">
        <v>61</v>
      </c>
      <c r="C45" s="25"/>
      <c r="D45" s="25"/>
      <c r="F45" s="9"/>
      <c r="G45" s="26"/>
    </row>
    <row r="46" spans="2:7">
      <c r="B46" s="25"/>
      <c r="C46" s="25" t="s">
        <v>121</v>
      </c>
      <c r="D46" s="25"/>
      <c r="E46" s="22">
        <v>47941</v>
      </c>
      <c r="F46" s="9"/>
      <c r="G46" s="22">
        <v>0</v>
      </c>
    </row>
    <row r="47" spans="2:7">
      <c r="F47" s="9"/>
      <c r="G47" s="26"/>
    </row>
    <row r="48" spans="2:7">
      <c r="B48" s="6" t="s">
        <v>62</v>
      </c>
      <c r="F48" s="9"/>
      <c r="G48" s="26"/>
    </row>
    <row r="49" spans="1:7">
      <c r="C49" s="25" t="s">
        <v>64</v>
      </c>
      <c r="E49" s="9">
        <v>92012838.209999993</v>
      </c>
      <c r="F49" s="9"/>
      <c r="G49" s="37">
        <v>89565148.290000007</v>
      </c>
    </row>
    <row r="50" spans="1:7">
      <c r="C50" s="1" t="s">
        <v>25</v>
      </c>
      <c r="F50" s="9"/>
      <c r="G50" s="37"/>
    </row>
    <row r="51" spans="1:7">
      <c r="D51" s="1" t="s">
        <v>26</v>
      </c>
      <c r="E51" s="9">
        <v>1001208.96</v>
      </c>
      <c r="F51" s="9"/>
      <c r="G51" s="37">
        <v>890325.84</v>
      </c>
    </row>
    <row r="52" spans="1:7">
      <c r="D52" s="1" t="s">
        <v>27</v>
      </c>
      <c r="E52" s="9">
        <v>8011632.3699999992</v>
      </c>
      <c r="F52" s="9"/>
      <c r="G52" s="37">
        <v>7406736.1899999995</v>
      </c>
    </row>
    <row r="53" spans="1:7">
      <c r="D53" s="1" t="s">
        <v>31</v>
      </c>
      <c r="E53" s="9">
        <v>7280277.1799999997</v>
      </c>
      <c r="F53" s="9"/>
      <c r="G53" s="37">
        <v>7164028.2000000002</v>
      </c>
    </row>
    <row r="54" spans="1:7">
      <c r="D54" s="1" t="s">
        <v>28</v>
      </c>
      <c r="E54" s="9">
        <v>2578404.3199999998</v>
      </c>
      <c r="F54" s="9"/>
      <c r="G54" s="37">
        <v>4392946.2699999996</v>
      </c>
    </row>
    <row r="55" spans="1:7">
      <c r="C55" s="1" t="s">
        <v>29</v>
      </c>
      <c r="E55" s="22">
        <v>19520212.260000024</v>
      </c>
      <c r="F55" s="9"/>
      <c r="G55" s="22">
        <v>23360735.490000002</v>
      </c>
    </row>
    <row r="56" spans="1:7" s="6" customFormat="1" ht="13.5" thickBot="1">
      <c r="D56" s="6" t="s">
        <v>63</v>
      </c>
      <c r="E56" s="12">
        <f>SUM(E49:E55)</f>
        <v>130404573.30000001</v>
      </c>
      <c r="F56" s="9"/>
      <c r="G56" s="12">
        <f>SUM(G49:G55)</f>
        <v>132779920.28</v>
      </c>
    </row>
    <row r="57" spans="1:7" ht="13.5" thickTop="1">
      <c r="A57" s="2"/>
      <c r="B57" s="2"/>
      <c r="C57" s="2"/>
      <c r="D57" s="2"/>
      <c r="E57" s="11"/>
      <c r="F57" s="11"/>
      <c r="G57" s="28"/>
    </row>
    <row r="58" spans="1:7">
      <c r="F58" s="9"/>
      <c r="G58" s="26"/>
    </row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/>
  </sheetViews>
  <sheetFormatPr defaultRowHeight="12.75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6.5703125" bestFit="1" customWidth="1"/>
    <col min="6" max="6" width="2" style="26" bestFit="1" customWidth="1"/>
    <col min="7" max="7" width="16.5703125" bestFit="1" customWidth="1"/>
  </cols>
  <sheetData>
    <row r="1" spans="1:7" s="1" customFormat="1" ht="18">
      <c r="A1" s="14" t="s">
        <v>124</v>
      </c>
      <c r="B1" s="14"/>
      <c r="C1" s="15"/>
      <c r="D1" s="15"/>
      <c r="E1" s="28"/>
      <c r="F1" s="15"/>
      <c r="G1" s="11"/>
    </row>
    <row r="2" spans="1:7" s="1" customFormat="1">
      <c r="A2" s="57" t="str">
        <f>+'Statement of Net Position'!A2</f>
        <v>University of Wisconsin System - Platteville</v>
      </c>
      <c r="B2" s="57"/>
      <c r="C2" s="57"/>
      <c r="D2" s="57"/>
      <c r="E2" s="31" t="s">
        <v>119</v>
      </c>
      <c r="F2" s="13"/>
      <c r="G2" s="23" t="s">
        <v>119</v>
      </c>
    </row>
    <row r="3" spans="1:7" s="1" customFormat="1">
      <c r="A3" s="58"/>
      <c r="B3" s="58"/>
      <c r="C3" s="58"/>
      <c r="D3" s="58"/>
      <c r="E3" s="51" t="s">
        <v>117</v>
      </c>
      <c r="F3" s="13"/>
      <c r="G3" s="51" t="s">
        <v>118</v>
      </c>
    </row>
    <row r="4" spans="1:7" s="1" customFormat="1">
      <c r="A4" s="16" t="s">
        <v>33</v>
      </c>
      <c r="B4" s="16"/>
      <c r="C4" s="16"/>
      <c r="D4" s="17"/>
      <c r="E4" s="30"/>
      <c r="F4" s="18"/>
      <c r="G4" s="19"/>
    </row>
    <row r="5" spans="1:7" s="1" customFormat="1">
      <c r="A5" s="13"/>
      <c r="B5" s="20" t="s">
        <v>34</v>
      </c>
      <c r="C5" s="13"/>
      <c r="D5" s="13"/>
      <c r="E5" s="26"/>
      <c r="F5" s="13"/>
      <c r="G5" s="9"/>
    </row>
    <row r="6" spans="1:7" s="1" customFormat="1">
      <c r="A6" s="13"/>
      <c r="B6" s="13"/>
      <c r="C6" s="13" t="s">
        <v>35</v>
      </c>
      <c r="D6" s="13"/>
      <c r="E6" s="26"/>
      <c r="F6" s="13"/>
      <c r="G6" s="9"/>
    </row>
    <row r="7" spans="1:7" s="1" customFormat="1">
      <c r="C7" s="25" t="s">
        <v>126</v>
      </c>
      <c r="E7" s="38">
        <v>51455917.869999997</v>
      </c>
      <c r="G7" s="9">
        <v>52033065.010000005</v>
      </c>
    </row>
    <row r="8" spans="1:7" s="1" customFormat="1">
      <c r="C8" s="1" t="s">
        <v>36</v>
      </c>
      <c r="E8" s="38">
        <v>11125598.719999999</v>
      </c>
      <c r="G8" s="9">
        <v>11802258.16</v>
      </c>
    </row>
    <row r="9" spans="1:7" s="1" customFormat="1">
      <c r="C9" s="1" t="s">
        <v>37</v>
      </c>
      <c r="E9" s="39">
        <v>312930.62999999989</v>
      </c>
      <c r="G9" s="9">
        <v>1182823.4300000002</v>
      </c>
    </row>
    <row r="10" spans="1:7" s="1" customFormat="1">
      <c r="C10" s="1" t="s">
        <v>38</v>
      </c>
      <c r="E10" s="40">
        <v>6746389.9199999999</v>
      </c>
      <c r="G10" s="9">
        <v>6424727.9600000009</v>
      </c>
    </row>
    <row r="11" spans="1:7" s="1" customFormat="1">
      <c r="C11" s="1" t="s">
        <v>55</v>
      </c>
      <c r="E11" s="26"/>
      <c r="G11" s="9"/>
    </row>
    <row r="12" spans="1:7" s="1" customFormat="1">
      <c r="C12" s="25" t="s">
        <v>127</v>
      </c>
      <c r="E12" s="41">
        <v>22308968.949999999</v>
      </c>
      <c r="G12" s="9">
        <v>18597225.52</v>
      </c>
    </row>
    <row r="13" spans="1:7" s="1" customFormat="1">
      <c r="C13" s="25" t="s">
        <v>39</v>
      </c>
      <c r="E13" s="47">
        <v>217339.72</v>
      </c>
      <c r="G13" s="9">
        <v>217467.41</v>
      </c>
    </row>
    <row r="14" spans="1:7" s="1" customFormat="1">
      <c r="C14" s="1" t="s">
        <v>40</v>
      </c>
      <c r="E14" s="42">
        <v>13243049.080000002</v>
      </c>
      <c r="F14" s="3"/>
      <c r="G14" s="11">
        <v>14919555.710000005</v>
      </c>
    </row>
    <row r="15" spans="1:7" s="1" customFormat="1">
      <c r="D15" s="6" t="s">
        <v>41</v>
      </c>
      <c r="E15" s="9">
        <f>SUM(E7:E14)</f>
        <v>105410194.89</v>
      </c>
      <c r="F15" s="6"/>
      <c r="G15" s="9">
        <f>SUM(G7:G14)</f>
        <v>105177123.2</v>
      </c>
    </row>
    <row r="16" spans="1:7" s="1" customFormat="1">
      <c r="E16" s="26"/>
      <c r="G16" s="9"/>
    </row>
    <row r="17" spans="2:7" s="1" customFormat="1">
      <c r="B17" s="6" t="s">
        <v>42</v>
      </c>
      <c r="E17" s="26"/>
      <c r="G17" s="9"/>
    </row>
    <row r="18" spans="2:7" s="1" customFormat="1">
      <c r="C18" s="1" t="s">
        <v>43</v>
      </c>
      <c r="E18" s="43">
        <v>76572335.87999998</v>
      </c>
      <c r="G18" s="9">
        <v>69849897.519999996</v>
      </c>
    </row>
    <row r="19" spans="2:7" s="1" customFormat="1">
      <c r="C19" s="1" t="s">
        <v>44</v>
      </c>
      <c r="E19" s="43">
        <v>8947949.7400000002</v>
      </c>
      <c r="G19" s="9">
        <v>8327523.0000000019</v>
      </c>
    </row>
    <row r="20" spans="2:7" s="1" customFormat="1">
      <c r="C20" s="1" t="s">
        <v>45</v>
      </c>
      <c r="E20" s="43">
        <v>34332490.760000005</v>
      </c>
      <c r="G20" s="9">
        <v>30062067.700000003</v>
      </c>
    </row>
    <row r="21" spans="2:7" s="1" customFormat="1">
      <c r="C21" s="1" t="s">
        <v>46</v>
      </c>
      <c r="E21" s="43">
        <v>262086.39999999793</v>
      </c>
      <c r="G21" s="9">
        <v>56925.129999997909</v>
      </c>
    </row>
    <row r="22" spans="2:7" s="1" customFormat="1">
      <c r="C22" s="1" t="s">
        <v>47</v>
      </c>
      <c r="E22" s="46">
        <v>7653158.4900000002</v>
      </c>
      <c r="F22" s="3"/>
      <c r="G22" s="22">
        <v>6815792.1600000001</v>
      </c>
    </row>
    <row r="23" spans="2:7" s="1" customFormat="1">
      <c r="D23" s="6" t="s">
        <v>48</v>
      </c>
      <c r="E23" s="46">
        <f>SUM(E18:E22)</f>
        <v>127768021.26999997</v>
      </c>
      <c r="F23" s="3"/>
      <c r="G23" s="46">
        <f>SUM(G18:G22)</f>
        <v>115112205.50999999</v>
      </c>
    </row>
    <row r="24" spans="2:7" s="1" customFormat="1">
      <c r="D24" s="6" t="s">
        <v>68</v>
      </c>
      <c r="E24" s="9">
        <f>+E15-E23</f>
        <v>-22357826.379999965</v>
      </c>
      <c r="F24" s="6"/>
      <c r="G24" s="9">
        <f>+G15-G23</f>
        <v>-9935082.3099999875</v>
      </c>
    </row>
    <row r="25" spans="2:7" s="1" customFormat="1">
      <c r="E25" s="26"/>
      <c r="G25" s="9"/>
    </row>
    <row r="26" spans="2:7" s="1" customFormat="1">
      <c r="B26" s="6" t="s">
        <v>49</v>
      </c>
      <c r="E26" s="26"/>
      <c r="G26" s="9"/>
    </row>
    <row r="27" spans="2:7" s="1" customFormat="1">
      <c r="C27" s="1" t="s">
        <v>50</v>
      </c>
      <c r="E27" s="44">
        <v>22188282.809999995</v>
      </c>
      <c r="G27" s="9">
        <v>8808301.4000000004</v>
      </c>
    </row>
    <row r="28" spans="2:7" s="1" customFormat="1">
      <c r="C28" s="1" t="s">
        <v>51</v>
      </c>
      <c r="E28" s="44">
        <v>2441607.9300000002</v>
      </c>
      <c r="G28" s="9">
        <v>709175.92</v>
      </c>
    </row>
    <row r="29" spans="2:7" s="1" customFormat="1">
      <c r="C29" s="25" t="s">
        <v>67</v>
      </c>
      <c r="E29" s="47">
        <v>565887.88</v>
      </c>
      <c r="F29" s="3"/>
      <c r="G29" s="9">
        <v>387700.2300000001</v>
      </c>
    </row>
    <row r="30" spans="2:7" s="1" customFormat="1">
      <c r="C30" s="1" t="s">
        <v>53</v>
      </c>
      <c r="E30" s="45">
        <v>-203380</v>
      </c>
      <c r="G30" s="9">
        <v>-191630</v>
      </c>
    </row>
    <row r="31" spans="2:7" s="1" customFormat="1">
      <c r="C31" s="1" t="s">
        <v>54</v>
      </c>
      <c r="E31" s="45">
        <v>-4682217.5599999996</v>
      </c>
      <c r="G31" s="9">
        <v>-2800965.87</v>
      </c>
    </row>
    <row r="32" spans="2:7" s="1" customFormat="1">
      <c r="C32" s="1" t="s">
        <v>59</v>
      </c>
      <c r="E32" s="45">
        <v>-1646907.2899999998</v>
      </c>
      <c r="G32" s="9">
        <v>-3896658.6599999997</v>
      </c>
    </row>
    <row r="33" spans="1:7" s="1" customFormat="1">
      <c r="C33" s="25" t="s">
        <v>69</v>
      </c>
      <c r="E33" s="46">
        <v>-413207.90000000026</v>
      </c>
      <c r="F33" s="3"/>
      <c r="G33" s="22">
        <v>13579962.17</v>
      </c>
    </row>
    <row r="34" spans="1:7" s="1" customFormat="1">
      <c r="D34" s="25"/>
      <c r="E34" s="26"/>
      <c r="G34" s="9"/>
    </row>
    <row r="35" spans="1:7" s="1" customFormat="1">
      <c r="D35" s="25" t="s">
        <v>128</v>
      </c>
      <c r="E35" s="9">
        <f>+SUM(E24,E27:E33)</f>
        <v>-4107760.50999997</v>
      </c>
      <c r="G35" s="9">
        <f>+SUM(G24,G27:G33)</f>
        <v>6660802.8800000139</v>
      </c>
    </row>
    <row r="36" spans="1:7" s="1" customFormat="1">
      <c r="E36" s="26"/>
      <c r="G36" s="9"/>
    </row>
    <row r="37" spans="1:7" s="1" customFormat="1">
      <c r="C37" s="25" t="s">
        <v>57</v>
      </c>
      <c r="E37" s="49">
        <v>420951.36</v>
      </c>
      <c r="G37" s="9">
        <v>1033464.3</v>
      </c>
    </row>
    <row r="38" spans="1:7" s="1" customFormat="1">
      <c r="C38" s="25" t="s">
        <v>52</v>
      </c>
      <c r="E38" s="59">
        <v>1311462.17</v>
      </c>
      <c r="G38" s="22">
        <v>81914.66</v>
      </c>
    </row>
    <row r="39" spans="1:7" s="1" customFormat="1">
      <c r="E39" s="27"/>
      <c r="G39" s="10"/>
    </row>
    <row r="40" spans="1:7" s="1" customFormat="1">
      <c r="D40" s="6" t="s">
        <v>70</v>
      </c>
      <c r="E40" s="9">
        <f>+SUM(E35,E37:E38)</f>
        <v>-2375346.9799999702</v>
      </c>
      <c r="F40" s="6"/>
      <c r="G40" s="9">
        <f>+SUM(G35,G37:G38)</f>
        <v>7776181.8400000138</v>
      </c>
    </row>
    <row r="41" spans="1:7" s="1" customFormat="1">
      <c r="E41" s="26"/>
      <c r="G41" s="9"/>
    </row>
    <row r="42" spans="1:7" s="1" customFormat="1">
      <c r="B42" s="6" t="s">
        <v>62</v>
      </c>
      <c r="E42" s="26"/>
      <c r="G42" s="9"/>
    </row>
    <row r="43" spans="1:7" s="1" customFormat="1">
      <c r="C43" s="25" t="s">
        <v>65</v>
      </c>
      <c r="E43" s="46">
        <f>+G45</f>
        <v>132779920.28000002</v>
      </c>
      <c r="F43" s="3"/>
      <c r="G43" s="22">
        <v>125003738.44</v>
      </c>
    </row>
    <row r="44" spans="1:7" s="1" customFormat="1">
      <c r="E44" s="27"/>
      <c r="F44" s="10"/>
      <c r="G44" s="10"/>
    </row>
    <row r="45" spans="1:7" s="1" customFormat="1" ht="13.5" thickBot="1">
      <c r="C45" s="6" t="s">
        <v>66</v>
      </c>
      <c r="E45" s="12">
        <f>+E43+E40</f>
        <v>130404573.30000004</v>
      </c>
      <c r="F45" s="4"/>
      <c r="G45" s="12">
        <f>+G43+G40</f>
        <v>132779920.28000002</v>
      </c>
    </row>
    <row r="46" spans="1:7" s="1" customFormat="1" ht="13.5" thickTop="1">
      <c r="A46" s="2"/>
      <c r="B46" s="2"/>
      <c r="C46" s="2"/>
      <c r="D46" s="2"/>
      <c r="E46" s="28"/>
      <c r="F46" s="2"/>
      <c r="G46" s="11"/>
    </row>
    <row r="47" spans="1:7" s="1" customFormat="1">
      <c r="E47" s="26"/>
      <c r="G47" s="9"/>
    </row>
    <row r="48" spans="1:7" s="1" customFormat="1">
      <c r="A48" s="13"/>
      <c r="B48" s="13"/>
      <c r="C48" s="13"/>
      <c r="D48" s="13"/>
      <c r="E48" s="24"/>
      <c r="F48" s="13"/>
      <c r="G48" s="9"/>
    </row>
    <row r="49" spans="5:7" s="1" customFormat="1">
      <c r="E49" s="9"/>
      <c r="G49" s="9"/>
    </row>
    <row r="50" spans="5:7" s="1" customFormat="1">
      <c r="E50" s="9"/>
      <c r="G50" s="9"/>
    </row>
    <row r="51" spans="5:7" s="1" customFormat="1">
      <c r="E51" s="9"/>
      <c r="G51" s="9"/>
    </row>
    <row r="52" spans="5:7" s="1" customFormat="1">
      <c r="E52" s="9"/>
      <c r="G52" s="9"/>
    </row>
    <row r="53" spans="5:7" s="1" customFormat="1">
      <c r="E53" s="9"/>
      <c r="G53" s="9"/>
    </row>
    <row r="54" spans="5:7" s="1" customFormat="1">
      <c r="E54" s="9"/>
      <c r="G54" s="9"/>
    </row>
    <row r="55" spans="5:7" s="1" customFormat="1">
      <c r="E55" s="9"/>
      <c r="G55" s="9"/>
    </row>
    <row r="56" spans="5:7" s="1" customFormat="1">
      <c r="E56" s="9"/>
      <c r="G56" s="9"/>
    </row>
    <row r="57" spans="5:7" s="1" customFormat="1">
      <c r="E57" s="9"/>
      <c r="G57" s="9"/>
    </row>
    <row r="58" spans="5:7" s="1" customFormat="1">
      <c r="E58" s="9"/>
      <c r="G58" s="9"/>
    </row>
    <row r="59" spans="5:7" s="1" customFormat="1">
      <c r="E59" s="9"/>
      <c r="G59" s="9"/>
    </row>
    <row r="60" spans="5:7" s="1" customFormat="1">
      <c r="E60" s="9"/>
      <c r="G60" s="9"/>
    </row>
    <row r="61" spans="5:7" s="1" customFormat="1">
      <c r="E61" s="9"/>
      <c r="G61" s="9"/>
    </row>
    <row r="62" spans="5:7" s="1" customFormat="1">
      <c r="E62" s="9"/>
      <c r="G62" s="9"/>
    </row>
    <row r="63" spans="5:7" s="1" customFormat="1">
      <c r="E63" s="9"/>
      <c r="G63" s="9"/>
    </row>
    <row r="64" spans="5:7" s="1" customFormat="1">
      <c r="E64" s="9"/>
      <c r="G64" s="9"/>
    </row>
    <row r="65" spans="5:7" s="1" customFormat="1">
      <c r="E65" s="9"/>
      <c r="G65" s="9"/>
    </row>
    <row r="66" spans="5:7" s="1" customFormat="1">
      <c r="E66" s="9"/>
      <c r="G66" s="9"/>
    </row>
    <row r="67" spans="5:7" s="1" customFormat="1">
      <c r="E67" s="9"/>
      <c r="G67" s="9"/>
    </row>
    <row r="68" spans="5:7" s="1" customFormat="1">
      <c r="E68" s="9"/>
      <c r="G68" s="9"/>
    </row>
    <row r="69" spans="5:7" s="1" customFormat="1">
      <c r="E69" s="9"/>
      <c r="G69" s="9"/>
    </row>
    <row r="70" spans="5:7" s="1" customFormat="1">
      <c r="E70" s="9"/>
      <c r="G70" s="9"/>
    </row>
    <row r="71" spans="5:7" s="1" customFormat="1">
      <c r="E71" s="9"/>
      <c r="G71" s="9"/>
    </row>
    <row r="72" spans="5:7" s="1" customFormat="1">
      <c r="E72" s="9"/>
      <c r="G72" s="9"/>
    </row>
    <row r="73" spans="5:7" s="1" customFormat="1">
      <c r="E73" s="9"/>
      <c r="G73" s="9"/>
    </row>
    <row r="74" spans="5:7" s="1" customFormat="1">
      <c r="E74" s="9"/>
      <c r="G74" s="9"/>
    </row>
    <row r="75" spans="5:7" s="1" customFormat="1">
      <c r="E75" s="9"/>
      <c r="G75" s="9"/>
    </row>
    <row r="76" spans="5:7" s="1" customFormat="1">
      <c r="E76" s="9"/>
      <c r="G76" s="9"/>
    </row>
    <row r="77" spans="5:7" s="1" customFormat="1">
      <c r="E77" s="9"/>
      <c r="G77" s="9"/>
    </row>
    <row r="78" spans="5:7" s="1" customFormat="1">
      <c r="E78" s="9"/>
      <c r="G78" s="9"/>
    </row>
    <row r="79" spans="5:7" s="1" customFormat="1">
      <c r="E79" s="9"/>
      <c r="G79" s="9"/>
    </row>
    <row r="80" spans="5:7" s="1" customFormat="1">
      <c r="E80" s="9"/>
      <c r="G80" s="9"/>
    </row>
    <row r="81" spans="5:7" s="1" customFormat="1">
      <c r="E81" s="9"/>
      <c r="G81" s="9"/>
    </row>
    <row r="82" spans="5:7" s="1" customFormat="1">
      <c r="E82" s="9"/>
      <c r="G82" s="9"/>
    </row>
    <row r="83" spans="5:7" s="1" customFormat="1">
      <c r="E83" s="9"/>
      <c r="G83" s="9"/>
    </row>
    <row r="84" spans="5:7" s="1" customFormat="1">
      <c r="E84" s="9"/>
      <c r="G84" s="9"/>
    </row>
    <row r="85" spans="5:7" s="1" customFormat="1">
      <c r="E85" s="9"/>
      <c r="G85" s="9"/>
    </row>
    <row r="86" spans="5:7" s="1" customFormat="1">
      <c r="E86" s="9"/>
      <c r="G86" s="9"/>
    </row>
    <row r="87" spans="5:7" s="1" customFormat="1">
      <c r="E87" s="9"/>
      <c r="G87" s="9"/>
    </row>
    <row r="88" spans="5:7" s="1" customFormat="1">
      <c r="E88" s="9"/>
      <c r="G88" s="9"/>
    </row>
    <row r="89" spans="5:7" s="1" customFormat="1">
      <c r="E89" s="9"/>
      <c r="G89" s="9"/>
    </row>
    <row r="90" spans="5:7" s="1" customFormat="1">
      <c r="E90" s="9"/>
      <c r="G90" s="9"/>
    </row>
    <row r="91" spans="5:7" s="1" customFormat="1">
      <c r="E91" s="9"/>
      <c r="G91" s="9"/>
    </row>
    <row r="92" spans="5:7" s="1" customFormat="1">
      <c r="E92" s="9"/>
      <c r="G92" s="9"/>
    </row>
    <row r="93" spans="5:7" s="1" customFormat="1">
      <c r="E93" s="9"/>
      <c r="G93" s="9"/>
    </row>
    <row r="94" spans="5:7" s="1" customFormat="1">
      <c r="E94" s="9"/>
      <c r="G94" s="9"/>
    </row>
    <row r="95" spans="5:7" s="1" customFormat="1">
      <c r="E95" s="9"/>
      <c r="G95" s="9"/>
    </row>
    <row r="96" spans="5:7" s="1" customFormat="1">
      <c r="E96" s="9"/>
      <c r="G96" s="9"/>
    </row>
    <row r="97" spans="5:7" s="1" customFormat="1">
      <c r="E97" s="9"/>
      <c r="G97" s="9"/>
    </row>
    <row r="98" spans="5:7" s="1" customFormat="1">
      <c r="E98" s="9"/>
      <c r="G98" s="9"/>
    </row>
    <row r="99" spans="5:7" s="1" customFormat="1">
      <c r="E99" s="9"/>
      <c r="G99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RowHeight="12.75"/>
  <cols>
    <col min="1" max="1" width="5.42578125" customWidth="1"/>
    <col min="2" max="2" width="5" customWidth="1"/>
    <col min="3" max="3" width="4" customWidth="1"/>
    <col min="4" max="4" width="50.7109375" customWidth="1"/>
    <col min="5" max="5" width="17.28515625" bestFit="1" customWidth="1"/>
    <col min="6" max="6" width="3" customWidth="1"/>
    <col min="7" max="7" width="17.28515625" bestFit="1" customWidth="1"/>
  </cols>
  <sheetData>
    <row r="1" spans="1:7" ht="18">
      <c r="A1" s="14" t="s">
        <v>71</v>
      </c>
      <c r="B1" s="14"/>
      <c r="C1" s="15"/>
      <c r="D1" s="15"/>
      <c r="E1" s="46"/>
      <c r="F1" s="15"/>
      <c r="G1" s="22"/>
    </row>
    <row r="2" spans="1:7" s="1" customFormat="1">
      <c r="A2" s="57" t="str">
        <f>+'Statement of Net Position'!A2</f>
        <v>University of Wisconsin System - Platteville</v>
      </c>
      <c r="B2" s="57"/>
      <c r="C2" s="57"/>
      <c r="D2" s="57"/>
      <c r="E2" s="31" t="s">
        <v>119</v>
      </c>
      <c r="F2" s="13"/>
      <c r="G2" s="31" t="s">
        <v>119</v>
      </c>
    </row>
    <row r="3" spans="1:7" s="1" customFormat="1">
      <c r="A3" s="58"/>
      <c r="B3" s="58"/>
      <c r="C3" s="58"/>
      <c r="D3" s="58"/>
      <c r="E3" s="51" t="s">
        <v>117</v>
      </c>
      <c r="F3" s="13"/>
      <c r="G3" s="51" t="s">
        <v>118</v>
      </c>
    </row>
    <row r="4" spans="1:7" s="1" customFormat="1">
      <c r="A4" s="53"/>
      <c r="B4" s="53"/>
      <c r="C4" s="53"/>
      <c r="D4" s="53"/>
      <c r="E4" s="51"/>
      <c r="F4" s="13"/>
      <c r="G4" s="51"/>
    </row>
    <row r="5" spans="1:7">
      <c r="B5" s="20" t="s">
        <v>72</v>
      </c>
    </row>
    <row r="6" spans="1:7">
      <c r="C6" t="s">
        <v>73</v>
      </c>
      <c r="E6" s="49">
        <v>50850265.469999999</v>
      </c>
      <c r="F6" s="49"/>
      <c r="G6" s="49">
        <v>50742910.870000005</v>
      </c>
    </row>
    <row r="7" spans="1:7">
      <c r="C7" t="s">
        <v>74</v>
      </c>
      <c r="E7" s="49">
        <v>11497491.229999999</v>
      </c>
      <c r="F7" s="49"/>
      <c r="G7" s="49">
        <v>12309243.33</v>
      </c>
    </row>
    <row r="8" spans="1:7">
      <c r="C8" t="s">
        <v>38</v>
      </c>
      <c r="E8" s="49">
        <v>7274237</v>
      </c>
      <c r="F8" s="49"/>
      <c r="G8" s="49">
        <v>6218139.0600000005</v>
      </c>
    </row>
    <row r="9" spans="1:7">
      <c r="C9" t="s">
        <v>75</v>
      </c>
      <c r="E9" s="49">
        <v>22676851.609999999</v>
      </c>
      <c r="F9" s="49"/>
      <c r="G9" s="49">
        <v>19091838.169999998</v>
      </c>
    </row>
    <row r="10" spans="1:7">
      <c r="C10" t="s">
        <v>76</v>
      </c>
      <c r="E10" s="49">
        <v>-76691859.279999986</v>
      </c>
      <c r="F10" s="49"/>
      <c r="G10" s="49">
        <v>-70963957.359999999</v>
      </c>
    </row>
    <row r="11" spans="1:7">
      <c r="C11" t="s">
        <v>77</v>
      </c>
      <c r="E11" s="49">
        <v>-34473074.050000004</v>
      </c>
      <c r="F11" s="49"/>
      <c r="G11" s="49">
        <v>-30992176.810000002</v>
      </c>
    </row>
    <row r="12" spans="1:7">
      <c r="C12" t="s">
        <v>78</v>
      </c>
      <c r="E12" s="49">
        <v>-8947949.7400000002</v>
      </c>
      <c r="F12" s="49"/>
      <c r="G12" s="49">
        <v>-8327523.0000000019</v>
      </c>
    </row>
    <row r="13" spans="1:7" s="26" customFormat="1">
      <c r="C13" s="26" t="s">
        <v>79</v>
      </c>
      <c r="E13" s="49">
        <v>1300986.1300000001</v>
      </c>
      <c r="F13" s="49"/>
      <c r="G13" s="49">
        <v>1075399.48</v>
      </c>
    </row>
    <row r="14" spans="1:7" s="26" customFormat="1">
      <c r="C14" s="26" t="s">
        <v>80</v>
      </c>
      <c r="E14" s="49">
        <v>217339.72</v>
      </c>
      <c r="F14" s="49"/>
      <c r="G14" s="49">
        <v>217467.41</v>
      </c>
    </row>
    <row r="15" spans="1:7" s="26" customFormat="1">
      <c r="C15" s="26" t="s">
        <v>81</v>
      </c>
      <c r="E15" s="49">
        <v>-1250060.1300000001</v>
      </c>
      <c r="F15" s="49"/>
      <c r="G15" s="49">
        <v>-926358.45</v>
      </c>
    </row>
    <row r="16" spans="1:7">
      <c r="C16" s="48" t="s">
        <v>120</v>
      </c>
      <c r="E16" s="46">
        <v>13096935.390000004</v>
      </c>
      <c r="F16" s="49"/>
      <c r="G16" s="46">
        <v>15624850.01000002</v>
      </c>
    </row>
    <row r="17" spans="2:7">
      <c r="D17" s="20" t="s">
        <v>82</v>
      </c>
      <c r="E17" s="49">
        <f>SUM(E6:E16)</f>
        <v>-14448836.650000002</v>
      </c>
      <c r="F17" s="49"/>
      <c r="G17" s="49">
        <f>SUM(G6:G16)</f>
        <v>-5930167.289999973</v>
      </c>
    </row>
    <row r="18" spans="2:7">
      <c r="E18" s="49"/>
      <c r="F18" s="49"/>
      <c r="G18" s="49"/>
    </row>
    <row r="19" spans="2:7">
      <c r="B19" s="20" t="s">
        <v>83</v>
      </c>
      <c r="E19" s="49"/>
      <c r="F19" s="49"/>
      <c r="G19" s="49"/>
    </row>
    <row r="20" spans="2:7">
      <c r="C20" t="s">
        <v>84</v>
      </c>
      <c r="E20" s="49">
        <v>87018.15</v>
      </c>
      <c r="F20" s="49"/>
      <c r="G20" s="49">
        <v>110542.87000000004</v>
      </c>
    </row>
    <row r="21" spans="2:7">
      <c r="C21" t="s">
        <v>85</v>
      </c>
      <c r="E21" s="49">
        <v>855382.14</v>
      </c>
      <c r="F21" s="49"/>
      <c r="G21" s="49">
        <v>801994.33000000007</v>
      </c>
    </row>
    <row r="22" spans="2:7">
      <c r="C22" t="s">
        <v>86</v>
      </c>
      <c r="E22" s="46">
        <v>-759619.15</v>
      </c>
      <c r="F22" s="49"/>
      <c r="G22" s="46">
        <v>-722766.4</v>
      </c>
    </row>
    <row r="23" spans="2:7">
      <c r="D23" s="20" t="s">
        <v>87</v>
      </c>
      <c r="E23" s="49">
        <f>SUM(E20:E22)</f>
        <v>182781.14</v>
      </c>
      <c r="F23" s="49"/>
      <c r="G23" s="49">
        <f>SUM(G20:G22)</f>
        <v>189770.80000000005</v>
      </c>
    </row>
    <row r="24" spans="2:7">
      <c r="E24" s="49"/>
      <c r="F24" s="49"/>
      <c r="G24" s="49"/>
    </row>
    <row r="25" spans="2:7">
      <c r="B25" s="20" t="s">
        <v>88</v>
      </c>
      <c r="E25" s="49"/>
      <c r="F25" s="49"/>
      <c r="G25" s="49"/>
    </row>
    <row r="26" spans="2:7">
      <c r="C26" t="s">
        <v>89</v>
      </c>
      <c r="E26" s="49">
        <v>71086.020000000019</v>
      </c>
      <c r="F26" s="49"/>
      <c r="G26" s="49">
        <v>4573172.5599999996</v>
      </c>
    </row>
    <row r="27" spans="2:7">
      <c r="C27" t="s">
        <v>90</v>
      </c>
      <c r="E27" s="49">
        <v>0</v>
      </c>
      <c r="F27" s="49"/>
      <c r="G27" s="49">
        <v>-199495.52000000002</v>
      </c>
    </row>
    <row r="28" spans="2:7">
      <c r="C28" t="s">
        <v>57</v>
      </c>
      <c r="E28" s="49">
        <v>420951.36</v>
      </c>
      <c r="F28" s="49"/>
      <c r="G28" s="49">
        <v>1033464.3</v>
      </c>
    </row>
    <row r="29" spans="2:7">
      <c r="C29" t="s">
        <v>91</v>
      </c>
      <c r="E29" s="49">
        <v>208709.32000000007</v>
      </c>
      <c r="F29" s="49"/>
      <c r="G29" s="49">
        <v>128978.23000000001</v>
      </c>
    </row>
    <row r="30" spans="2:7">
      <c r="C30" t="s">
        <v>92</v>
      </c>
      <c r="E30" s="49">
        <v>-5194000.09</v>
      </c>
      <c r="F30" s="49"/>
      <c r="G30" s="49">
        <v>-9677582.3399999999</v>
      </c>
    </row>
    <row r="31" spans="2:7">
      <c r="C31" t="s">
        <v>93</v>
      </c>
      <c r="E31" s="49">
        <v>-10189670.15</v>
      </c>
      <c r="F31" s="49"/>
      <c r="G31" s="49">
        <v>-8494487.620000001</v>
      </c>
    </row>
    <row r="32" spans="2:7">
      <c r="C32" t="s">
        <v>94</v>
      </c>
      <c r="E32" s="46">
        <v>-7323375.8799999999</v>
      </c>
      <c r="F32" s="49"/>
      <c r="G32" s="46">
        <v>-5148622.6400000006</v>
      </c>
    </row>
    <row r="33" spans="2:7">
      <c r="D33" s="20" t="s">
        <v>95</v>
      </c>
      <c r="E33" s="49"/>
      <c r="F33" s="49"/>
      <c r="G33" s="49"/>
    </row>
    <row r="34" spans="2:7">
      <c r="D34" s="20" t="s">
        <v>96</v>
      </c>
      <c r="E34" s="49">
        <f>SUM(E26:E32)</f>
        <v>-22006299.419999998</v>
      </c>
      <c r="F34" s="49"/>
      <c r="G34" s="49">
        <f>SUM(G26:G32)</f>
        <v>-17784573.030000001</v>
      </c>
    </row>
    <row r="35" spans="2:7">
      <c r="E35" s="49"/>
      <c r="F35" s="49"/>
      <c r="G35" s="49"/>
    </row>
    <row r="36" spans="2:7">
      <c r="B36" s="20" t="s">
        <v>97</v>
      </c>
      <c r="E36" s="49"/>
      <c r="F36" s="49"/>
      <c r="G36" s="49"/>
    </row>
    <row r="37" spans="2:7">
      <c r="C37" t="s">
        <v>50</v>
      </c>
      <c r="E37" s="49">
        <v>30489318.609999996</v>
      </c>
      <c r="F37" s="49"/>
      <c r="G37" s="49">
        <v>16229174.75</v>
      </c>
    </row>
    <row r="38" spans="2:7">
      <c r="C38" t="s">
        <v>91</v>
      </c>
      <c r="E38" s="49">
        <v>1811546.0899999999</v>
      </c>
      <c r="F38" s="49"/>
      <c r="G38" s="49">
        <v>14367674.42</v>
      </c>
    </row>
    <row r="39" spans="2:7">
      <c r="C39" t="s">
        <v>98</v>
      </c>
      <c r="E39" s="49">
        <v>-1646907.2899999998</v>
      </c>
      <c r="F39" s="49"/>
      <c r="G39" s="49">
        <v>-3896658.6599999997</v>
      </c>
    </row>
    <row r="40" spans="2:7">
      <c r="C40" t="s">
        <v>99</v>
      </c>
      <c r="E40" s="49">
        <v>35360055</v>
      </c>
      <c r="F40" s="49"/>
      <c r="G40" s="49">
        <v>36873714</v>
      </c>
    </row>
    <row r="41" spans="2:7">
      <c r="C41" t="s">
        <v>100</v>
      </c>
      <c r="E41" s="46">
        <v>-35380718</v>
      </c>
      <c r="F41" s="49"/>
      <c r="G41" s="46">
        <v>-36260383</v>
      </c>
    </row>
    <row r="42" spans="2:7">
      <c r="D42" s="20" t="s">
        <v>101</v>
      </c>
      <c r="E42" s="49"/>
      <c r="F42" s="49"/>
      <c r="G42" s="49"/>
    </row>
    <row r="43" spans="2:7">
      <c r="D43" s="20" t="s">
        <v>102</v>
      </c>
      <c r="E43" s="49">
        <f>SUM(E37:E41)</f>
        <v>30633294.409999996</v>
      </c>
      <c r="F43" s="49"/>
      <c r="G43" s="49">
        <f>SUM(G37:G41)</f>
        <v>27313521.510000005</v>
      </c>
    </row>
    <row r="44" spans="2:7">
      <c r="E44" s="49"/>
      <c r="F44" s="49"/>
      <c r="G44" s="49"/>
    </row>
    <row r="45" spans="2:7">
      <c r="D45" s="20" t="s">
        <v>129</v>
      </c>
      <c r="E45" s="49">
        <f>+E43+E34+E23+E17</f>
        <v>-5639060.5200000033</v>
      </c>
      <c r="F45" s="49"/>
      <c r="G45" s="49">
        <f>+G43+G34+G23+G17</f>
        <v>3788551.9900000319</v>
      </c>
    </row>
    <row r="46" spans="2:7">
      <c r="E46" s="49"/>
      <c r="F46" s="49"/>
      <c r="G46" s="49"/>
    </row>
    <row r="47" spans="2:7">
      <c r="B47" t="s">
        <v>103</v>
      </c>
      <c r="E47" s="46">
        <f>+G49</f>
        <v>35490881.330000035</v>
      </c>
      <c r="F47" s="54"/>
      <c r="G47" s="46">
        <v>31702329.340000004</v>
      </c>
    </row>
    <row r="48" spans="2:7" s="55" customFormat="1">
      <c r="C48" s="56"/>
      <c r="E48" s="47"/>
      <c r="F48" s="54"/>
      <c r="G48" s="47"/>
    </row>
    <row r="49" spans="2:7" ht="13.5" thickBot="1">
      <c r="B49" s="20" t="s">
        <v>104</v>
      </c>
      <c r="E49" s="52">
        <f>+E47+E48+E45</f>
        <v>29851820.810000032</v>
      </c>
      <c r="F49" s="49"/>
      <c r="G49" s="52">
        <f>+G47+G45</f>
        <v>35490881.330000035</v>
      </c>
    </row>
    <row r="50" spans="2:7" ht="13.5" thickTop="1">
      <c r="E50" s="49"/>
      <c r="F50" s="49"/>
      <c r="G50" s="49"/>
    </row>
    <row r="51" spans="2:7">
      <c r="E51" s="49"/>
      <c r="F51" s="49"/>
      <c r="G51" s="49"/>
    </row>
    <row r="52" spans="2:7">
      <c r="B52" s="20" t="s">
        <v>130</v>
      </c>
      <c r="E52" s="49"/>
      <c r="F52" s="49"/>
      <c r="G52" s="49"/>
    </row>
    <row r="53" spans="2:7">
      <c r="E53" s="49"/>
      <c r="F53" s="49"/>
      <c r="G53" s="49"/>
    </row>
    <row r="54" spans="2:7">
      <c r="B54" t="s">
        <v>131</v>
      </c>
      <c r="E54" s="49">
        <v>-22357826.379999951</v>
      </c>
      <c r="F54" s="49"/>
      <c r="G54" s="49">
        <v>-9935082.3100000024</v>
      </c>
    </row>
    <row r="55" spans="2:7">
      <c r="B55" s="50" t="s">
        <v>132</v>
      </c>
      <c r="E55" s="49"/>
      <c r="F55" s="49"/>
      <c r="G55" s="49"/>
    </row>
    <row r="56" spans="2:7">
      <c r="B56" s="50" t="s">
        <v>105</v>
      </c>
      <c r="E56" s="49"/>
      <c r="F56" s="49"/>
      <c r="G56" s="49"/>
    </row>
    <row r="57" spans="2:7">
      <c r="C57" t="s">
        <v>106</v>
      </c>
      <c r="E57" s="49">
        <v>7653158.4900000002</v>
      </c>
      <c r="F57" s="49"/>
      <c r="G57" s="49">
        <v>6815792.1600000001</v>
      </c>
    </row>
    <row r="58" spans="2:7">
      <c r="C58" t="s">
        <v>107</v>
      </c>
      <c r="E58" s="49"/>
      <c r="F58" s="49"/>
      <c r="G58" s="49"/>
    </row>
    <row r="59" spans="2:7">
      <c r="D59" t="s">
        <v>108</v>
      </c>
      <c r="E59" s="49">
        <v>-260799.65000000002</v>
      </c>
      <c r="F59" s="49"/>
      <c r="G59" s="49">
        <v>131610.50999999989</v>
      </c>
    </row>
    <row r="60" spans="2:7">
      <c r="D60" t="s">
        <v>4</v>
      </c>
      <c r="E60" s="49">
        <v>50889.440000000002</v>
      </c>
      <c r="F60" s="49"/>
      <c r="G60" s="49">
        <v>-235185.11</v>
      </c>
    </row>
    <row r="61" spans="2:7">
      <c r="D61" t="s">
        <v>109</v>
      </c>
      <c r="E61" s="49">
        <v>-91330.17</v>
      </c>
      <c r="F61" s="49"/>
      <c r="G61" s="49">
        <v>-171031.18999999994</v>
      </c>
    </row>
    <row r="62" spans="2:7">
      <c r="D62" t="s">
        <v>16</v>
      </c>
      <c r="E62" s="49">
        <v>-235202.3700000002</v>
      </c>
      <c r="F62" s="49"/>
      <c r="G62" s="49">
        <v>-2226708.17</v>
      </c>
    </row>
    <row r="63" spans="2:7">
      <c r="D63" t="s">
        <v>58</v>
      </c>
      <c r="E63" s="49">
        <v>756074.58</v>
      </c>
      <c r="F63" s="49"/>
      <c r="G63" s="49">
        <v>-284987.7</v>
      </c>
    </row>
    <row r="64" spans="2:7">
      <c r="D64" t="s">
        <v>19</v>
      </c>
      <c r="E64" s="46">
        <v>36199.409999999996</v>
      </c>
      <c r="F64" s="49"/>
      <c r="G64" s="46">
        <v>-24575.48000000001</v>
      </c>
    </row>
    <row r="65" spans="2:7">
      <c r="E65" s="49"/>
      <c r="F65" s="49"/>
      <c r="G65" s="49"/>
    </row>
    <row r="66" spans="2:7" ht="13.5" thickBot="1">
      <c r="D66" s="20" t="s">
        <v>110</v>
      </c>
      <c r="E66" s="52">
        <f>+SUM(E54:E64)</f>
        <v>-14448836.649999952</v>
      </c>
      <c r="F66" s="49"/>
      <c r="G66" s="52">
        <f>+SUM(G54:G64)</f>
        <v>-5930167.2900000028</v>
      </c>
    </row>
    <row r="67" spans="2:7" ht="13.5" thickTop="1">
      <c r="E67" s="49"/>
      <c r="F67" s="49"/>
      <c r="G67" s="49"/>
    </row>
    <row r="68" spans="2:7">
      <c r="E68" s="49"/>
      <c r="F68" s="49"/>
      <c r="G68" s="49"/>
    </row>
    <row r="69" spans="2:7">
      <c r="B69" t="s">
        <v>111</v>
      </c>
      <c r="E69" s="49"/>
      <c r="F69" s="49"/>
      <c r="G69" s="49"/>
    </row>
    <row r="70" spans="2:7">
      <c r="E70" s="49"/>
      <c r="F70" s="49"/>
      <c r="G70" s="49"/>
    </row>
    <row r="71" spans="2:7">
      <c r="C71" s="25" t="s">
        <v>112</v>
      </c>
      <c r="D71" s="25"/>
      <c r="E71" s="49"/>
      <c r="F71" s="49"/>
      <c r="G71" s="49"/>
    </row>
    <row r="72" spans="2:7">
      <c r="C72" s="25"/>
      <c r="D72" s="25" t="s">
        <v>113</v>
      </c>
      <c r="E72" s="49">
        <v>29494296</v>
      </c>
      <c r="F72" s="49"/>
      <c r="G72" s="49">
        <v>203756</v>
      </c>
    </row>
    <row r="73" spans="2:7" s="26" customFormat="1">
      <c r="C73" s="25"/>
      <c r="D73" s="25" t="s">
        <v>114</v>
      </c>
      <c r="E73" s="49">
        <v>-13978.35</v>
      </c>
      <c r="F73" s="49"/>
      <c r="G73" s="49">
        <v>-3117.1000000000004</v>
      </c>
    </row>
    <row r="74" spans="2:7" s="26" customFormat="1">
      <c r="C74" s="25" t="s">
        <v>115</v>
      </c>
      <c r="D74" s="25"/>
      <c r="E74" s="49">
        <v>1278630</v>
      </c>
      <c r="F74" s="49"/>
      <c r="G74" s="49">
        <v>88600</v>
      </c>
    </row>
    <row r="75" spans="2:7">
      <c r="C75" s="25" t="s">
        <v>116</v>
      </c>
      <c r="D75" s="25"/>
      <c r="E75" s="49">
        <v>323523.09000000003</v>
      </c>
      <c r="F75" s="49"/>
      <c r="G75" s="49">
        <v>188266.02</v>
      </c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Statement of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2015-02-02T15:59:45Z</dcterms:modified>
</cp:coreProperties>
</file>