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-45" windowWidth="14265" windowHeight="12045"/>
  </bookViews>
  <sheets>
    <sheet name="Statement of Net Position" sheetId="1" r:id="rId1"/>
    <sheet name="Stmt of Rev Exp and Chg Net" sheetId="2" r:id="rId2"/>
    <sheet name="Statement of Cash Flows" sheetId="3" r:id="rId3"/>
  </sheets>
  <definedNames>
    <definedName name="Campus_Copy">'Statement of Net Position'!#REF!</definedName>
    <definedName name="NvsASD">"V2013-07-01"</definedName>
    <definedName name="NvsAutoDrillOk">"VN"</definedName>
    <definedName name="NvsElapsedTime">0.000104166669188999</definedName>
    <definedName name="NvsEndTime">42010.3933101852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"V2010-07-02"</definedName>
    <definedName name="NvsPanelSetid">"VSHARE"</definedName>
    <definedName name="NvsReqBU">"VUWCOL"</definedName>
    <definedName name="NvsReqBUOnly">"VY"</definedName>
    <definedName name="NvsSheetType" localSheetId="0">"M"</definedName>
    <definedName name="NvsTransLed">"VN"</definedName>
    <definedName name="NvsTreeASD">"V2013-07-01"</definedName>
    <definedName name="NvsValTbl.BUSINESS_UNIT">"BUS_UNIT_TBL_GL"</definedName>
    <definedName name="NvsValTbl.FUND_CODE">"FUND_TBL"</definedName>
    <definedName name="_xlnm.Print_Area" localSheetId="0">'Statement of Net Position'!$A$1:$G$57</definedName>
    <definedName name="_xlnm.Print_Titles" localSheetId="0">'Statement of Net Position'!$A:$D</definedName>
  </definedNames>
  <calcPr calcId="145621"/>
</workbook>
</file>

<file path=xl/calcChain.xml><?xml version="1.0" encoding="utf-8"?>
<calcChain xmlns="http://schemas.openxmlformats.org/spreadsheetml/2006/main">
  <c r="G23" i="2" l="1"/>
  <c r="E23" i="2"/>
  <c r="G15" i="2"/>
  <c r="G24" i="2" s="1"/>
  <c r="G35" i="2" s="1"/>
  <c r="G40" i="2" s="1"/>
  <c r="G45" i="2" s="1"/>
  <c r="E43" i="2" s="1"/>
  <c r="E15" i="2"/>
  <c r="E24" i="2" s="1"/>
  <c r="E35" i="2" s="1"/>
  <c r="E40" i="2" s="1"/>
  <c r="G55" i="1"/>
  <c r="E55" i="1"/>
  <c r="G42" i="1"/>
  <c r="E42" i="1"/>
  <c r="E23" i="1"/>
  <c r="G23" i="1"/>
  <c r="E17" i="3"/>
  <c r="E66" i="3"/>
  <c r="E43" i="3"/>
  <c r="E34" i="3"/>
  <c r="E23" i="3"/>
  <c r="G66" i="3"/>
  <c r="G43" i="3"/>
  <c r="G34" i="3"/>
  <c r="G17" i="3"/>
  <c r="G23" i="3"/>
  <c r="E45" i="2" l="1"/>
  <c r="G45" i="3"/>
  <c r="G49" i="3" s="1"/>
  <c r="E47" i="3" s="1"/>
  <c r="E45" i="3"/>
  <c r="A2" i="3"/>
  <c r="E49" i="3" l="1"/>
  <c r="A2" i="2"/>
</calcChain>
</file>

<file path=xl/sharedStrings.xml><?xml version="1.0" encoding="utf-8"?>
<sst xmlns="http://schemas.openxmlformats.org/spreadsheetml/2006/main" count="148" uniqueCount="129">
  <si>
    <t>ASSETS</t>
  </si>
  <si>
    <t>Cash and Cash Equivalents</t>
  </si>
  <si>
    <t>Accounts Receivable, Net</t>
  </si>
  <si>
    <t>Student Loans Receivable, Net</t>
  </si>
  <si>
    <t>Inventories</t>
  </si>
  <si>
    <t>Total Current Assets</t>
  </si>
  <si>
    <t>Noncurrent Assets</t>
  </si>
  <si>
    <t>Endowment Investments</t>
  </si>
  <si>
    <t>Land</t>
  </si>
  <si>
    <t>Improvements Other Than Buildings, Net</t>
  </si>
  <si>
    <t>Buildings, Net</t>
  </si>
  <si>
    <t>Equipment, Net</t>
  </si>
  <si>
    <t>Total Noncurrent Assets</t>
  </si>
  <si>
    <t>TOTAL ASSETS</t>
  </si>
  <si>
    <t>LIABILITIES</t>
  </si>
  <si>
    <t>Current Liabilities</t>
  </si>
  <si>
    <t>Accounts Payable and Accrued Liabilities</t>
  </si>
  <si>
    <t>Notes and Bonds Payable</t>
  </si>
  <si>
    <t>Capital Lease Obligations</t>
  </si>
  <si>
    <t>Compensated Absences</t>
  </si>
  <si>
    <t>Total Current Liabilities</t>
  </si>
  <si>
    <t>Noncurrent Liabilities</t>
  </si>
  <si>
    <t>Total Noncurrent Liabilities</t>
  </si>
  <si>
    <t>TOTAL LIABILITIES</t>
  </si>
  <si>
    <t>Restricted for</t>
  </si>
  <si>
    <t>Nonexpendable</t>
  </si>
  <si>
    <t>Expendable</t>
  </si>
  <si>
    <t>Other</t>
  </si>
  <si>
    <t>Unrestricted</t>
  </si>
  <si>
    <t>Current Assets:</t>
  </si>
  <si>
    <t>Student Loans</t>
  </si>
  <si>
    <t>Library Holdings</t>
  </si>
  <si>
    <t xml:space="preserve"> </t>
  </si>
  <si>
    <t>OPERATING REVENUES</t>
  </si>
  <si>
    <t xml:space="preserve">Student Tuition and Fees  (net of </t>
  </si>
  <si>
    <t>Federal Grants and Contracts</t>
  </si>
  <si>
    <t>State, Local and Private Grants and Contracts</t>
  </si>
  <si>
    <t>Sales and Services of Educational Activities</t>
  </si>
  <si>
    <t>Student Loan Interest Income and Fees</t>
  </si>
  <si>
    <t>Other Operating Revenue</t>
  </si>
  <si>
    <t>Total Operating Revenues</t>
  </si>
  <si>
    <t>OPERATING EXPENSES</t>
  </si>
  <si>
    <t>Salary and Fringe Benefits</t>
  </si>
  <si>
    <t>Scholarship and Fellowships</t>
  </si>
  <si>
    <t>Supplies and Services</t>
  </si>
  <si>
    <t>Other Operating Expenses</t>
  </si>
  <si>
    <t>Depreciation</t>
  </si>
  <si>
    <t>Total Operating Expenses</t>
  </si>
  <si>
    <t>NON-OPERATING REVENUES AND EXPENSES</t>
  </si>
  <si>
    <t>State Appropriations</t>
  </si>
  <si>
    <t>Gifts</t>
  </si>
  <si>
    <t>Capital Contributions</t>
  </si>
  <si>
    <t>Loss on Disposal of Capital Assets</t>
  </si>
  <si>
    <t>Interest on Indebtedness</t>
  </si>
  <si>
    <t>Sales and Services of Auxiliary Enterprises (net of</t>
  </si>
  <si>
    <t>Construction in Progress</t>
  </si>
  <si>
    <t>Capital Appropriations</t>
  </si>
  <si>
    <t>Unearned Revenue</t>
  </si>
  <si>
    <t>Transfer to State Agencies</t>
  </si>
  <si>
    <t>DEFERRED OUTFLOWS OF RESOURCES</t>
  </si>
  <si>
    <t>DEFERRED INFLOWS OF RESOURCES</t>
  </si>
  <si>
    <t>NET POSITION</t>
  </si>
  <si>
    <t>TOTAL NET POSITION</t>
  </si>
  <si>
    <t>Net Investment in Capital Assets</t>
  </si>
  <si>
    <t>Net Position - beginning of period</t>
  </si>
  <si>
    <t>NET POSITION - end of period</t>
  </si>
  <si>
    <t>Investment Income  (net of Investment Expense)</t>
  </si>
  <si>
    <t>OPERATING LOSS</t>
  </si>
  <si>
    <t>Statement of Cash Flows</t>
  </si>
  <si>
    <t>Cash Flows from Operating Activities</t>
  </si>
  <si>
    <t>Student Tuition and Fees</t>
  </si>
  <si>
    <t>Federal, State, Local and Private Grants &amp; Contracts</t>
  </si>
  <si>
    <t>Sales and Services of Auxiliary Enterprises</t>
  </si>
  <si>
    <t>Payments for Salaries and Fringe Benefits</t>
  </si>
  <si>
    <t>Payments to Vendors and Suppliers</t>
  </si>
  <si>
    <t>Payments for Scholarships and Fellowships</t>
  </si>
  <si>
    <t>Student Loans Collected</t>
  </si>
  <si>
    <t>Student Loan Interest and Fees Collected</t>
  </si>
  <si>
    <t>Student Loans Issued</t>
  </si>
  <si>
    <t>Net Cash Used in Operating Activities</t>
  </si>
  <si>
    <t>Cash Flows from Investing Activities</t>
  </si>
  <si>
    <t>Interest and Dividends on Investments, Net</t>
  </si>
  <si>
    <t>Proceeds from Sales and Maturities of Investments</t>
  </si>
  <si>
    <t>Purchase of Investments</t>
  </si>
  <si>
    <t>Net Cash Provided by Investing Activities</t>
  </si>
  <si>
    <t>Cash Flows from Capital and Related Financing Activities</t>
  </si>
  <si>
    <t>Proceeds from Issuance of Capital Debt</t>
  </si>
  <si>
    <t>Payments for Debt Issuance Costs</t>
  </si>
  <si>
    <t>Gifts and Other Receipts</t>
  </si>
  <si>
    <t>Purchase of Capital Assets</t>
  </si>
  <si>
    <t>Principal Payments on Capital Debt and Leases</t>
  </si>
  <si>
    <t>Interest Payments on Capital Debt and Leases</t>
  </si>
  <si>
    <t>Net Cash Used in Capital and Related</t>
  </si>
  <si>
    <t xml:space="preserve">  Financing Activities</t>
  </si>
  <si>
    <t>Cash Flows from Noncapital Financing Activities</t>
  </si>
  <si>
    <t>Transfers to State Agencies</t>
  </si>
  <si>
    <t>Student Direct Lending Receipts</t>
  </si>
  <si>
    <t>Student Direct Lending Disbursements</t>
  </si>
  <si>
    <t>Net Cash Provided by Noncapital Financing</t>
  </si>
  <si>
    <t xml:space="preserve">  Activities</t>
  </si>
  <si>
    <t>Cash and Cash  Equivalents - beginning of year</t>
  </si>
  <si>
    <t>Cash and Cash  Equivalents - end of year</t>
  </si>
  <si>
    <t xml:space="preserve">  Net Cash Used in Operating Activities:</t>
  </si>
  <si>
    <t>Depreciation Expense</t>
  </si>
  <si>
    <t>Changes in Assets and Liabilities:</t>
  </si>
  <si>
    <t>Receivables, net</t>
  </si>
  <si>
    <t>Prepaid Expense (including Deferred Charges)</t>
  </si>
  <si>
    <t xml:space="preserve">   Net Cash Used in Operating Activities</t>
  </si>
  <si>
    <t>Noncash Investing, Capital and Financing Activities</t>
  </si>
  <si>
    <t>Gifts-In-Kind</t>
  </si>
  <si>
    <t>Net Change in Unrealized Gains and Losses</t>
  </si>
  <si>
    <t>June 30, 2014</t>
  </si>
  <si>
    <t>June 30, 2013</t>
  </si>
  <si>
    <t>Year Ended</t>
  </si>
  <si>
    <t>Other Revenues</t>
  </si>
  <si>
    <t>Unamortized Gain on Debt Refunding</t>
  </si>
  <si>
    <t>Unamortized Loss on Debt Refunding</t>
  </si>
  <si>
    <t>Statement of Net Position</t>
  </si>
  <si>
    <t>Statement of Revenues, Expenses and Changes in Net Assets</t>
  </si>
  <si>
    <t>University of Wisconsin System - Oshkosh</t>
  </si>
  <si>
    <t xml:space="preserve">  Scholarship Allowances of $8,346,633 and $8,907,865, respectively)</t>
  </si>
  <si>
    <t xml:space="preserve">  Scholarship Allowances of $1,984,670 and $2,052,235, respectively)</t>
  </si>
  <si>
    <t>Other Non-Operating Revenues</t>
  </si>
  <si>
    <t>Income Before Capital Additions/Deductions</t>
  </si>
  <si>
    <t>INCREASE IN NET POSITION</t>
  </si>
  <si>
    <t>Net Increase (Decrease) in Cash and Cash Equivalents</t>
  </si>
  <si>
    <t>Reconciliation of Operating Loss to Net Cash Used in Operating Activities</t>
  </si>
  <si>
    <t>Operating Loss</t>
  </si>
  <si>
    <t>Adjustments to Reconcile Operating Loss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</si>
</sst>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;[Red]\(#,##0\)"/>
  </numFmts>
  <fonts count="1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color indexed="16"/>
      <name val="Arial"/>
      <family val="2"/>
    </font>
    <font>
      <b/>
      <sz val="14"/>
      <color indexed="16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color indexed="13"/>
      <name val="MS Sans Serif"/>
      <family val="2"/>
    </font>
    <font>
      <sz val="12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mediumGray">
        <fgColor indexed="2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82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3" fillId="2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164" fontId="13" fillId="2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0" fontId="11" fillId="0" borderId="1">
      <alignment horizontal="center"/>
    </xf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0" fontId="10" fillId="3" borderId="0" applyNumberFormat="0" applyFont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164" fontId="13" fillId="2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Fill="1"/>
    <xf numFmtId="0" fontId="2" fillId="0" borderId="2" xfId="0" applyFont="1" applyFill="1" applyBorder="1"/>
    <xf numFmtId="0" fontId="2" fillId="0" borderId="0" xfId="0" applyFont="1" applyFill="1" applyBorder="1"/>
    <xf numFmtId="0" fontId="2" fillId="0" borderId="3" xfId="0" applyFont="1" applyFill="1" applyBorder="1"/>
    <xf numFmtId="0" fontId="6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4" fillId="0" borderId="2" xfId="0" applyFont="1" applyFill="1" applyBorder="1"/>
    <xf numFmtId="43" fontId="2" fillId="0" borderId="0" xfId="1" applyFont="1" applyFill="1" applyBorder="1"/>
    <xf numFmtId="43" fontId="2" fillId="0" borderId="0" xfId="1" applyFont="1" applyFill="1"/>
    <xf numFmtId="43" fontId="2" fillId="0" borderId="2" xfId="1" applyFont="1" applyFill="1" applyBorder="1"/>
    <xf numFmtId="43" fontId="2" fillId="0" borderId="3" xfId="1" applyFont="1" applyFill="1" applyBorder="1"/>
    <xf numFmtId="0" fontId="2" fillId="0" borderId="0" xfId="0" applyFont="1"/>
    <xf numFmtId="0" fontId="4" fillId="0" borderId="2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37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>
      <alignment horizontal="left"/>
    </xf>
    <xf numFmtId="0" fontId="3" fillId="0" borderId="0" xfId="0" applyFont="1"/>
    <xf numFmtId="43" fontId="9" fillId="0" borderId="0" xfId="1" applyFont="1" applyFill="1" applyBorder="1" applyAlignment="1">
      <alignment horizontal="center"/>
    </xf>
    <xf numFmtId="43" fontId="2" fillId="0" borderId="2" xfId="1" applyFont="1" applyFill="1" applyBorder="1"/>
    <xf numFmtId="43" fontId="8" fillId="0" borderId="0" xfId="1" applyFont="1" applyFill="1" applyAlignment="1">
      <alignment horizontal="center" wrapText="1"/>
    </xf>
    <xf numFmtId="43" fontId="2" fillId="0" borderId="0" xfId="2" applyFont="1" applyFill="1" applyBorder="1"/>
    <xf numFmtId="0" fontId="1" fillId="0" borderId="0" xfId="0" applyFont="1" applyFill="1"/>
    <xf numFmtId="0" fontId="0" fillId="0" borderId="0" xfId="0"/>
    <xf numFmtId="43" fontId="1" fillId="0" borderId="0" xfId="1" applyFont="1" applyFill="1"/>
    <xf numFmtId="43" fontId="1" fillId="0" borderId="2" xfId="1" applyFont="1" applyFill="1" applyBorder="1"/>
    <xf numFmtId="1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left"/>
    </xf>
    <xf numFmtId="43" fontId="8" fillId="0" borderId="0" xfId="1" applyFont="1" applyFill="1" applyAlignment="1">
      <alignment horizontal="center" wrapText="1"/>
    </xf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0" xfId="1" applyFont="1" applyFill="1" applyBorder="1"/>
    <xf numFmtId="43" fontId="1" fillId="0" borderId="2" xfId="1" applyFont="1" applyFill="1" applyBorder="1"/>
    <xf numFmtId="43" fontId="1" fillId="0" borderId="0" xfId="1" applyFont="1" applyFill="1" applyBorder="1"/>
    <xf numFmtId="0" fontId="1" fillId="0" borderId="0" xfId="0" applyFont="1"/>
    <xf numFmtId="43" fontId="0" fillId="0" borderId="0" xfId="1" applyFont="1"/>
    <xf numFmtId="0" fontId="5" fillId="0" borderId="0" xfId="0" applyFont="1"/>
    <xf numFmtId="43" fontId="8" fillId="0" borderId="0" xfId="1" quotePrefix="1" applyFont="1" applyFill="1" applyAlignment="1">
      <alignment horizontal="center" wrapText="1"/>
    </xf>
    <xf numFmtId="43" fontId="0" fillId="0" borderId="3" xfId="1" applyFont="1" applyBorder="1"/>
    <xf numFmtId="0" fontId="6" fillId="0" borderId="0" xfId="0" applyFont="1" applyAlignment="1">
      <alignment horizontal="left" vertical="center"/>
    </xf>
    <xf numFmtId="43" fontId="0" fillId="0" borderId="0" xfId="1" applyFont="1" applyBorder="1"/>
    <xf numFmtId="0" fontId="0" fillId="0" borderId="0" xfId="0" applyBorder="1"/>
    <xf numFmtId="0" fontId="5" fillId="0" borderId="0" xfId="0" applyFont="1" applyBorder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0" fillId="0" borderId="2" xfId="1" applyFont="1" applyBorder="1"/>
  </cellXfs>
  <cellStyles count="482">
    <cellStyle name="Comma" xfId="1" builtinId="3"/>
    <cellStyle name="Comma 10" xfId="2"/>
    <cellStyle name="Comma 10 2" xfId="3"/>
    <cellStyle name="Comma 10 2 2" xfId="353"/>
    <cellStyle name="Comma 10 3" xfId="4"/>
    <cellStyle name="Comma 10 3 2" xfId="354"/>
    <cellStyle name="Comma 10 4" xfId="5"/>
    <cellStyle name="Comma 10 4 2" xfId="355"/>
    <cellStyle name="Comma 10 5" xfId="352"/>
    <cellStyle name="Comma 11" xfId="6"/>
    <cellStyle name="Comma 11 2" xfId="7"/>
    <cellStyle name="Comma 11 2 2" xfId="357"/>
    <cellStyle name="Comma 11 3" xfId="8"/>
    <cellStyle name="Comma 11 3 2" xfId="358"/>
    <cellStyle name="Comma 11 4" xfId="9"/>
    <cellStyle name="Comma 11 4 2" xfId="359"/>
    <cellStyle name="Comma 11 5" xfId="356"/>
    <cellStyle name="Comma 12" xfId="275"/>
    <cellStyle name="Comma 12 2" xfId="10"/>
    <cellStyle name="Comma 12 2 2" xfId="360"/>
    <cellStyle name="Comma 12 3" xfId="411"/>
    <cellStyle name="Comma 13" xfId="11"/>
    <cellStyle name="Comma 13 2" xfId="361"/>
    <cellStyle name="Comma 14" xfId="12"/>
    <cellStyle name="Comma 14 2" xfId="362"/>
    <cellStyle name="Comma 15" xfId="13"/>
    <cellStyle name="Comma 15 2" xfId="363"/>
    <cellStyle name="Comma 16" xfId="14"/>
    <cellStyle name="Comma 16 2" xfId="364"/>
    <cellStyle name="Comma 17" xfId="15"/>
    <cellStyle name="Comma 17 2" xfId="365"/>
    <cellStyle name="Comma 18" xfId="16"/>
    <cellStyle name="Comma 18 2" xfId="366"/>
    <cellStyle name="Comma 19" xfId="17"/>
    <cellStyle name="Comma 19 2" xfId="367"/>
    <cellStyle name="Comma 2" xfId="18"/>
    <cellStyle name="Comma 2 2" xfId="19"/>
    <cellStyle name="Comma 2 2 2" xfId="369"/>
    <cellStyle name="Comma 2 3" xfId="20"/>
    <cellStyle name="Comma 2 3 2" xfId="370"/>
    <cellStyle name="Comma 2 4" xfId="21"/>
    <cellStyle name="Comma 2 4 2" xfId="371"/>
    <cellStyle name="Comma 2 5" xfId="368"/>
    <cellStyle name="Comma 20" xfId="22"/>
    <cellStyle name="Comma 20 2" xfId="372"/>
    <cellStyle name="Comma 21" xfId="23"/>
    <cellStyle name="Comma 21 2" xfId="373"/>
    <cellStyle name="Comma 22" xfId="24"/>
    <cellStyle name="Comma 22 2" xfId="374"/>
    <cellStyle name="Comma 23" xfId="25"/>
    <cellStyle name="Comma 23 2" xfId="375"/>
    <cellStyle name="Comma 24" xfId="26"/>
    <cellStyle name="Comma 24 2" xfId="376"/>
    <cellStyle name="Comma 25" xfId="27"/>
    <cellStyle name="Comma 25 2" xfId="377"/>
    <cellStyle name="Comma 26" xfId="28"/>
    <cellStyle name="Comma 27" xfId="29"/>
    <cellStyle name="Comma 28" xfId="30"/>
    <cellStyle name="Comma 29" xfId="31"/>
    <cellStyle name="Comma 3" xfId="32"/>
    <cellStyle name="Comma 3 2" xfId="33"/>
    <cellStyle name="Comma 3 2 2" xfId="379"/>
    <cellStyle name="Comma 3 3" xfId="34"/>
    <cellStyle name="Comma 3 3 2" xfId="35"/>
    <cellStyle name="Comma 3 3 2 2" xfId="277"/>
    <cellStyle name="Comma 3 3 2 2 2" xfId="412"/>
    <cellStyle name="Comma 3 3 2 3" xfId="278"/>
    <cellStyle name="Comma 3 3 2 3 2" xfId="413"/>
    <cellStyle name="Comma 3 3 2 4" xfId="276"/>
    <cellStyle name="Comma 3 3 2 5" xfId="380"/>
    <cellStyle name="Comma 3 3 3" xfId="279"/>
    <cellStyle name="Comma 3 4" xfId="280"/>
    <cellStyle name="Comma 3 4 2" xfId="414"/>
    <cellStyle name="Comma 3 5" xfId="281"/>
    <cellStyle name="Comma 3 5 2" xfId="415"/>
    <cellStyle name="Comma 3 6" xfId="378"/>
    <cellStyle name="Comma 30" xfId="36"/>
    <cellStyle name="Comma 30 2" xfId="282"/>
    <cellStyle name="Comma 30 2 2" xfId="416"/>
    <cellStyle name="Comma 30 3" xfId="283"/>
    <cellStyle name="Comma 30 3 2" xfId="417"/>
    <cellStyle name="Comma 30 4" xfId="381"/>
    <cellStyle name="Comma 31" xfId="37"/>
    <cellStyle name="Comma 32" xfId="38"/>
    <cellStyle name="Comma 33" xfId="39"/>
    <cellStyle name="Comma 34" xfId="40"/>
    <cellStyle name="Comma 35" xfId="41"/>
    <cellStyle name="Comma 36" xfId="42"/>
    <cellStyle name="Comma 37" xfId="43"/>
    <cellStyle name="Comma 37 2" xfId="284"/>
    <cellStyle name="Comma 37 2 2" xfId="418"/>
    <cellStyle name="Comma 37 3" xfId="285"/>
    <cellStyle name="Comma 37 3 2" xfId="419"/>
    <cellStyle name="Comma 37 4" xfId="382"/>
    <cellStyle name="Comma 38" xfId="351"/>
    <cellStyle name="Comma 4" xfId="44"/>
    <cellStyle name="Comma 4 2" xfId="45"/>
    <cellStyle name="Comma 4 2 2" xfId="384"/>
    <cellStyle name="Comma 4 3" xfId="46"/>
    <cellStyle name="Comma 4 3 2" xfId="385"/>
    <cellStyle name="Comma 4 4" xfId="286"/>
    <cellStyle name="Comma 4 4 2" xfId="420"/>
    <cellStyle name="Comma 4 5" xfId="287"/>
    <cellStyle name="Comma 4 5 2" xfId="421"/>
    <cellStyle name="Comma 4 6" xfId="383"/>
    <cellStyle name="Comma 42" xfId="288"/>
    <cellStyle name="Comma 42 2" xfId="422"/>
    <cellStyle name="Comma 43" xfId="289"/>
    <cellStyle name="Comma 43 2" xfId="423"/>
    <cellStyle name="Comma 44" xfId="290"/>
    <cellStyle name="Comma 44 2" xfId="424"/>
    <cellStyle name="Comma 45" xfId="291"/>
    <cellStyle name="Comma 45 2" xfId="425"/>
    <cellStyle name="Comma 46" xfId="292"/>
    <cellStyle name="Comma 46 2" xfId="426"/>
    <cellStyle name="Comma 47" xfId="293"/>
    <cellStyle name="Comma 47 2" xfId="427"/>
    <cellStyle name="Comma 48" xfId="294"/>
    <cellStyle name="Comma 48 2" xfId="428"/>
    <cellStyle name="Comma 49" xfId="295"/>
    <cellStyle name="Comma 49 2" xfId="429"/>
    <cellStyle name="Comma 5" xfId="47"/>
    <cellStyle name="Comma 5 2" xfId="48"/>
    <cellStyle name="Comma 5 2 2" xfId="387"/>
    <cellStyle name="Comma 5 3" xfId="49"/>
    <cellStyle name="Comma 5 3 2" xfId="388"/>
    <cellStyle name="Comma 5 4" xfId="386"/>
    <cellStyle name="Comma 50" xfId="296"/>
    <cellStyle name="Comma 50 2" xfId="430"/>
    <cellStyle name="Comma 51" xfId="297"/>
    <cellStyle name="Comma 51 2" xfId="431"/>
    <cellStyle name="Comma 52" xfId="298"/>
    <cellStyle name="Comma 52 2" xfId="432"/>
    <cellStyle name="Comma 53" xfId="299"/>
    <cellStyle name="Comma 53 2" xfId="433"/>
    <cellStyle name="Comma 54" xfId="300"/>
    <cellStyle name="Comma 54 2" xfId="434"/>
    <cellStyle name="Comma 55" xfId="301"/>
    <cellStyle name="Comma 55 2" xfId="435"/>
    <cellStyle name="Comma 56" xfId="302"/>
    <cellStyle name="Comma 56 2" xfId="436"/>
    <cellStyle name="Comma 57" xfId="303"/>
    <cellStyle name="Comma 57 2" xfId="437"/>
    <cellStyle name="Comma 58" xfId="304"/>
    <cellStyle name="Comma 58 2" xfId="438"/>
    <cellStyle name="Comma 6" xfId="50"/>
    <cellStyle name="Comma 6 2" xfId="389"/>
    <cellStyle name="Comma 60" xfId="305"/>
    <cellStyle name="Comma 60 2" xfId="439"/>
    <cellStyle name="Comma 61" xfId="306"/>
    <cellStyle name="Comma 61 2" xfId="440"/>
    <cellStyle name="Comma 62" xfId="307"/>
    <cellStyle name="Comma 62 2" xfId="441"/>
    <cellStyle name="Comma 63" xfId="308"/>
    <cellStyle name="Comma 63 2" xfId="442"/>
    <cellStyle name="Comma 64" xfId="309"/>
    <cellStyle name="Comma 64 2" xfId="443"/>
    <cellStyle name="Comma 65" xfId="310"/>
    <cellStyle name="Comma 65 2" xfId="444"/>
    <cellStyle name="Comma 66" xfId="311"/>
    <cellStyle name="Comma 66 2" xfId="445"/>
    <cellStyle name="Comma 67" xfId="312"/>
    <cellStyle name="Comma 67 2" xfId="446"/>
    <cellStyle name="Comma 68" xfId="313"/>
    <cellStyle name="Comma 68 2" xfId="447"/>
    <cellStyle name="Comma 69" xfId="314"/>
    <cellStyle name="Comma 69 2" xfId="448"/>
    <cellStyle name="Comma 7" xfId="51"/>
    <cellStyle name="Comma 7 2" xfId="390"/>
    <cellStyle name="Comma 70" xfId="315"/>
    <cellStyle name="Comma 70 2" xfId="449"/>
    <cellStyle name="Comma 71" xfId="316"/>
    <cellStyle name="Comma 71 2" xfId="450"/>
    <cellStyle name="Comma 72" xfId="317"/>
    <cellStyle name="Comma 72 2" xfId="451"/>
    <cellStyle name="Comma 73" xfId="318"/>
    <cellStyle name="Comma 73 2" xfId="452"/>
    <cellStyle name="Comma 74" xfId="319"/>
    <cellStyle name="Comma 74 2" xfId="453"/>
    <cellStyle name="Comma 75" xfId="320"/>
    <cellStyle name="Comma 75 2" xfId="454"/>
    <cellStyle name="Comma 76" xfId="321"/>
    <cellStyle name="Comma 76 2" xfId="455"/>
    <cellStyle name="Comma 77" xfId="322"/>
    <cellStyle name="Comma 77 2" xfId="456"/>
    <cellStyle name="Comma 78" xfId="323"/>
    <cellStyle name="Comma 78 2" xfId="457"/>
    <cellStyle name="Comma 79" xfId="324"/>
    <cellStyle name="Comma 79 2" xfId="458"/>
    <cellStyle name="Comma 8" xfId="52"/>
    <cellStyle name="Comma 8 2" xfId="391"/>
    <cellStyle name="Comma 80" xfId="325"/>
    <cellStyle name="Comma 80 2" xfId="459"/>
    <cellStyle name="Comma 81" xfId="326"/>
    <cellStyle name="Comma 81 2" xfId="460"/>
    <cellStyle name="Comma 82" xfId="327"/>
    <cellStyle name="Comma 82 2" xfId="461"/>
    <cellStyle name="Comma 83" xfId="328"/>
    <cellStyle name="Comma 83 2" xfId="462"/>
    <cellStyle name="Comma 84" xfId="329"/>
    <cellStyle name="Comma 84 2" xfId="463"/>
    <cellStyle name="Comma 85" xfId="330"/>
    <cellStyle name="Comma 85 2" xfId="464"/>
    <cellStyle name="Comma 86" xfId="331"/>
    <cellStyle name="Comma 86 2" xfId="465"/>
    <cellStyle name="Comma 87" xfId="332"/>
    <cellStyle name="Comma 87 2" xfId="466"/>
    <cellStyle name="Comma 9" xfId="53"/>
    <cellStyle name="Comma 9 2" xfId="54"/>
    <cellStyle name="Comma 9 2 2" xfId="393"/>
    <cellStyle name="Comma 9 3" xfId="333"/>
    <cellStyle name="Comma 9 3 2" xfId="467"/>
    <cellStyle name="Comma 9 4" xfId="334"/>
    <cellStyle name="Comma 9 4 2" xfId="468"/>
    <cellStyle name="Comma 9 5" xfId="392"/>
    <cellStyle name="Normal" xfId="0" builtinId="0"/>
    <cellStyle name="Normal 12" xfId="335"/>
    <cellStyle name="Normal 12 2" xfId="469"/>
    <cellStyle name="Normal 13" xfId="55"/>
    <cellStyle name="Normal 14" xfId="336"/>
    <cellStyle name="Normal 14 2" xfId="470"/>
    <cellStyle name="Normal 17" xfId="337"/>
    <cellStyle name="Normal 17 2" xfId="471"/>
    <cellStyle name="Normal 2" xfId="56"/>
    <cellStyle name="Normal 2 2" xfId="57"/>
    <cellStyle name="Normal 2 2 2" xfId="58"/>
    <cellStyle name="Normal 2 2 2 2" xfId="339"/>
    <cellStyle name="Normal 2 2 2 2 2" xfId="472"/>
    <cellStyle name="Normal 2 2 2 3" xfId="340"/>
    <cellStyle name="Normal 2 2 2 3 2" xfId="473"/>
    <cellStyle name="Normal 2 2 2 4" xfId="338"/>
    <cellStyle name="Normal 2 2 2 5" xfId="395"/>
    <cellStyle name="Normal 2 2 3" xfId="341"/>
    <cellStyle name="Normal 2 3" xfId="59"/>
    <cellStyle name="Normal 2 3 2" xfId="396"/>
    <cellStyle name="Normal 2 4" xfId="60"/>
    <cellStyle name="Normal 2 4 2" xfId="397"/>
    <cellStyle name="Normal 2 5" xfId="61"/>
    <cellStyle name="Normal 2 5 2" xfId="398"/>
    <cellStyle name="Normal 2 6" xfId="342"/>
    <cellStyle name="Normal 2 6 2" xfId="474"/>
    <cellStyle name="Normal 2 7" xfId="343"/>
    <cellStyle name="Normal 2 7 2" xfId="475"/>
    <cellStyle name="Normal 2 8" xfId="394"/>
    <cellStyle name="Normal 27" xfId="344"/>
    <cellStyle name="Normal 27 2" xfId="476"/>
    <cellStyle name="Normal 3" xfId="345"/>
    <cellStyle name="Normal 3 2" xfId="62"/>
    <cellStyle name="Normal 44" xfId="346"/>
    <cellStyle name="Normal 44 2" xfId="477"/>
    <cellStyle name="Normal 47" xfId="347"/>
    <cellStyle name="Normal 47 2" xfId="478"/>
    <cellStyle name="Normal 55" xfId="348"/>
    <cellStyle name="Normal 55 2" xfId="479"/>
    <cellStyle name="Normal 7" xfId="63"/>
    <cellStyle name="Percent 10" xfId="64"/>
    <cellStyle name="Percent 10 2" xfId="399"/>
    <cellStyle name="Percent 2 2" xfId="65"/>
    <cellStyle name="Percent 2 2 2" xfId="400"/>
    <cellStyle name="Percent 2 3" xfId="66"/>
    <cellStyle name="Percent 2 3 2" xfId="401"/>
    <cellStyle name="Percent 2 4" xfId="67"/>
    <cellStyle name="Percent 2 4 2" xfId="402"/>
    <cellStyle name="Percent 3" xfId="349"/>
    <cellStyle name="Percent 3 2" xfId="68"/>
    <cellStyle name="Percent 3 2 2" xfId="403"/>
    <cellStyle name="Percent 3 3" xfId="69"/>
    <cellStyle name="Percent 3 3 2" xfId="404"/>
    <cellStyle name="Percent 3 4" xfId="480"/>
    <cellStyle name="Percent 4" xfId="350"/>
    <cellStyle name="Percent 4 2" xfId="70"/>
    <cellStyle name="Percent 4 2 2" xfId="405"/>
    <cellStyle name="Percent 4 3" xfId="71"/>
    <cellStyle name="Percent 4 3 2" xfId="406"/>
    <cellStyle name="Percent 4 4" xfId="481"/>
    <cellStyle name="Percent 5" xfId="72"/>
    <cellStyle name="Percent 5 2" xfId="407"/>
    <cellStyle name="Percent 6" xfId="73"/>
    <cellStyle name="Percent 6 2" xfId="408"/>
    <cellStyle name="Percent 7" xfId="74"/>
    <cellStyle name="Percent 7 2" xfId="409"/>
    <cellStyle name="Percent 8" xfId="75"/>
    <cellStyle name="Percent 8 2" xfId="410"/>
    <cellStyle name="PSChar" xfId="76"/>
    <cellStyle name="PSChar 10" xfId="77"/>
    <cellStyle name="PSChar 10 2" xfId="78"/>
    <cellStyle name="PSChar 10 3" xfId="79"/>
    <cellStyle name="PSChar 10 4" xfId="80"/>
    <cellStyle name="PSChar 11" xfId="81"/>
    <cellStyle name="PSChar 12" xfId="82"/>
    <cellStyle name="PSChar 13" xfId="83"/>
    <cellStyle name="PSChar 14" xfId="84"/>
    <cellStyle name="PSChar 15" xfId="85"/>
    <cellStyle name="PSChar 16" xfId="86"/>
    <cellStyle name="PSChar 17" xfId="87"/>
    <cellStyle name="PSChar 18" xfId="88"/>
    <cellStyle name="PSChar 19" xfId="89"/>
    <cellStyle name="PSChar 2" xfId="90"/>
    <cellStyle name="PSChar 20" xfId="91"/>
    <cellStyle name="PSChar 21" xfId="92"/>
    <cellStyle name="PSChar 22" xfId="93"/>
    <cellStyle name="PSChar 23" xfId="94"/>
    <cellStyle name="PSChar 24" xfId="95"/>
    <cellStyle name="PSChar 25" xfId="96"/>
    <cellStyle name="PSChar 26" xfId="97"/>
    <cellStyle name="PSChar 27" xfId="98"/>
    <cellStyle name="PSChar 3" xfId="99"/>
    <cellStyle name="PSChar 4" xfId="100"/>
    <cellStyle name="PSChar 5" xfId="101"/>
    <cellStyle name="PSChar 6" xfId="102"/>
    <cellStyle name="PSChar 7" xfId="103"/>
    <cellStyle name="PSChar 8" xfId="104"/>
    <cellStyle name="PSChar 9" xfId="105"/>
    <cellStyle name="PSChar 9 2" xfId="106"/>
    <cellStyle name="PSChar 9 3" xfId="107"/>
    <cellStyle name="PSChar 9 4" xfId="108"/>
    <cellStyle name="PSDate" xfId="109"/>
    <cellStyle name="PSDate 10" xfId="110"/>
    <cellStyle name="PSDate 10 2" xfId="111"/>
    <cellStyle name="PSDate 10 3" xfId="112"/>
    <cellStyle name="PSDate 10 4" xfId="113"/>
    <cellStyle name="PSDate 11" xfId="114"/>
    <cellStyle name="PSDate 12" xfId="115"/>
    <cellStyle name="PSDate 13" xfId="116"/>
    <cellStyle name="PSDate 14" xfId="117"/>
    <cellStyle name="PSDate 15" xfId="118"/>
    <cellStyle name="PSDate 16" xfId="119"/>
    <cellStyle name="PSDate 17" xfId="120"/>
    <cellStyle name="PSDate 18" xfId="121"/>
    <cellStyle name="PSDate 19" xfId="122"/>
    <cellStyle name="PSDate 2" xfId="123"/>
    <cellStyle name="PSDate 20" xfId="124"/>
    <cellStyle name="PSDate 21" xfId="125"/>
    <cellStyle name="PSDate 22" xfId="126"/>
    <cellStyle name="PSDate 23" xfId="127"/>
    <cellStyle name="PSDate 24" xfId="128"/>
    <cellStyle name="PSDate 25" xfId="129"/>
    <cellStyle name="PSDate 26" xfId="130"/>
    <cellStyle name="PSDate 27" xfId="131"/>
    <cellStyle name="PSDate 3" xfId="132"/>
    <cellStyle name="PSDate 4" xfId="133"/>
    <cellStyle name="PSDate 5" xfId="134"/>
    <cellStyle name="PSDate 6" xfId="135"/>
    <cellStyle name="PSDate 7" xfId="136"/>
    <cellStyle name="PSDate 8" xfId="137"/>
    <cellStyle name="PSDate 9" xfId="138"/>
    <cellStyle name="PSDate 9 2" xfId="139"/>
    <cellStyle name="PSDate 9 3" xfId="140"/>
    <cellStyle name="PSDate 9 4" xfId="141"/>
    <cellStyle name="PSDec" xfId="142"/>
    <cellStyle name="PSDec 10" xfId="143"/>
    <cellStyle name="PSDec 10 2" xfId="144"/>
    <cellStyle name="PSDec 10 3" xfId="145"/>
    <cellStyle name="PSDec 10 4" xfId="146"/>
    <cellStyle name="PSDec 11" xfId="147"/>
    <cellStyle name="PSDec 12" xfId="148"/>
    <cellStyle name="PSDec 13" xfId="149"/>
    <cellStyle name="PSDec 14" xfId="150"/>
    <cellStyle name="PSDec 15" xfId="151"/>
    <cellStyle name="PSDec 16" xfId="152"/>
    <cellStyle name="PSDec 17" xfId="153"/>
    <cellStyle name="PSDec 18" xfId="154"/>
    <cellStyle name="PSDec 19" xfId="155"/>
    <cellStyle name="PSDec 2" xfId="156"/>
    <cellStyle name="PSDec 20" xfId="157"/>
    <cellStyle name="PSDec 21" xfId="158"/>
    <cellStyle name="PSDec 22" xfId="159"/>
    <cellStyle name="PSDec 23" xfId="160"/>
    <cellStyle name="PSDec 24" xfId="161"/>
    <cellStyle name="PSDec 25" xfId="162"/>
    <cellStyle name="PSDec 26" xfId="163"/>
    <cellStyle name="PSDec 27" xfId="164"/>
    <cellStyle name="PSDec 3" xfId="165"/>
    <cellStyle name="PSDec 4" xfId="166"/>
    <cellStyle name="PSDec 5" xfId="167"/>
    <cellStyle name="PSDec 6" xfId="168"/>
    <cellStyle name="PSDec 7" xfId="169"/>
    <cellStyle name="PSDec 8" xfId="170"/>
    <cellStyle name="PSDec 9" xfId="171"/>
    <cellStyle name="PSDec 9 2" xfId="172"/>
    <cellStyle name="PSDec 9 3" xfId="173"/>
    <cellStyle name="PSDec 9 4" xfId="174"/>
    <cellStyle name="PSHeading" xfId="175"/>
    <cellStyle name="PSHeading 10" xfId="176"/>
    <cellStyle name="PSHeading 10 2" xfId="177"/>
    <cellStyle name="PSHeading 10 3" xfId="178"/>
    <cellStyle name="PSHeading 10 4" xfId="179"/>
    <cellStyle name="PSHeading 11" xfId="180"/>
    <cellStyle name="PSHeading 12" xfId="181"/>
    <cellStyle name="PSHeading 13" xfId="182"/>
    <cellStyle name="PSHeading 14" xfId="183"/>
    <cellStyle name="PSHeading 15" xfId="184"/>
    <cellStyle name="PSHeading 16" xfId="185"/>
    <cellStyle name="PSHeading 17" xfId="186"/>
    <cellStyle name="PSHeading 18" xfId="187"/>
    <cellStyle name="PSHeading 19" xfId="188"/>
    <cellStyle name="PSHeading 2" xfId="189"/>
    <cellStyle name="PSHeading 20" xfId="190"/>
    <cellStyle name="PSHeading 21" xfId="191"/>
    <cellStyle name="PSHeading 22" xfId="192"/>
    <cellStyle name="PSHeading 23" xfId="193"/>
    <cellStyle name="PSHeading 24" xfId="194"/>
    <cellStyle name="PSHeading 25" xfId="195"/>
    <cellStyle name="PSHeading 26" xfId="196"/>
    <cellStyle name="PSHeading 27" xfId="197"/>
    <cellStyle name="PSHeading 3" xfId="198"/>
    <cellStyle name="PSHeading 4" xfId="199"/>
    <cellStyle name="PSHeading 5" xfId="200"/>
    <cellStyle name="PSHeading 6" xfId="201"/>
    <cellStyle name="PSHeading 7" xfId="202"/>
    <cellStyle name="PSHeading 8" xfId="203"/>
    <cellStyle name="PSHeading 9" xfId="204"/>
    <cellStyle name="PSHeading 9 2" xfId="205"/>
    <cellStyle name="PSHeading 9 3" xfId="206"/>
    <cellStyle name="PSHeading 9 4" xfId="207"/>
    <cellStyle name="PSHeading_5705 5706 5805" xfId="208"/>
    <cellStyle name="PSInt" xfId="209"/>
    <cellStyle name="PSInt 10" xfId="210"/>
    <cellStyle name="PSInt 10 2" xfId="211"/>
    <cellStyle name="PSInt 10 3" xfId="212"/>
    <cellStyle name="PSInt 10 4" xfId="213"/>
    <cellStyle name="PSInt 11" xfId="214"/>
    <cellStyle name="PSInt 12" xfId="215"/>
    <cellStyle name="PSInt 13" xfId="216"/>
    <cellStyle name="PSInt 14" xfId="217"/>
    <cellStyle name="PSInt 15" xfId="218"/>
    <cellStyle name="PSInt 16" xfId="219"/>
    <cellStyle name="PSInt 17" xfId="220"/>
    <cellStyle name="PSInt 18" xfId="221"/>
    <cellStyle name="PSInt 19" xfId="222"/>
    <cellStyle name="PSInt 2" xfId="223"/>
    <cellStyle name="PSInt 20" xfId="224"/>
    <cellStyle name="PSInt 21" xfId="225"/>
    <cellStyle name="PSInt 22" xfId="226"/>
    <cellStyle name="PSInt 23" xfId="227"/>
    <cellStyle name="PSInt 24" xfId="228"/>
    <cellStyle name="PSInt 25" xfId="229"/>
    <cellStyle name="PSInt 26" xfId="230"/>
    <cellStyle name="PSInt 27" xfId="231"/>
    <cellStyle name="PSInt 3" xfId="232"/>
    <cellStyle name="PSInt 4" xfId="233"/>
    <cellStyle name="PSInt 5" xfId="234"/>
    <cellStyle name="PSInt 6" xfId="235"/>
    <cellStyle name="PSInt 7" xfId="236"/>
    <cellStyle name="PSInt 8" xfId="237"/>
    <cellStyle name="PSInt 9" xfId="238"/>
    <cellStyle name="PSInt 9 2" xfId="239"/>
    <cellStyle name="PSInt 9 3" xfId="240"/>
    <cellStyle name="PSInt 9 4" xfId="241"/>
    <cellStyle name="PSSpacer" xfId="242"/>
    <cellStyle name="PSSpacer 10" xfId="243"/>
    <cellStyle name="PSSpacer 10 2" xfId="244"/>
    <cellStyle name="PSSpacer 10 3" xfId="245"/>
    <cellStyle name="PSSpacer 10 4" xfId="246"/>
    <cellStyle name="PSSpacer 11" xfId="247"/>
    <cellStyle name="PSSpacer 12" xfId="248"/>
    <cellStyle name="PSSpacer 13" xfId="249"/>
    <cellStyle name="PSSpacer 14" xfId="250"/>
    <cellStyle name="PSSpacer 15" xfId="251"/>
    <cellStyle name="PSSpacer 16" xfId="252"/>
    <cellStyle name="PSSpacer 17" xfId="253"/>
    <cellStyle name="PSSpacer 18" xfId="254"/>
    <cellStyle name="PSSpacer 19" xfId="255"/>
    <cellStyle name="PSSpacer 2" xfId="256"/>
    <cellStyle name="PSSpacer 20" xfId="257"/>
    <cellStyle name="PSSpacer 21" xfId="258"/>
    <cellStyle name="PSSpacer 22" xfId="259"/>
    <cellStyle name="PSSpacer 23" xfId="260"/>
    <cellStyle name="PSSpacer 24" xfId="261"/>
    <cellStyle name="PSSpacer 25" xfId="262"/>
    <cellStyle name="PSSpacer 26" xfId="263"/>
    <cellStyle name="PSSpacer 27" xfId="264"/>
    <cellStyle name="PSSpacer 3" xfId="265"/>
    <cellStyle name="PSSpacer 4" xfId="266"/>
    <cellStyle name="PSSpacer 5" xfId="267"/>
    <cellStyle name="PSSpacer 6" xfId="268"/>
    <cellStyle name="PSSpacer 7" xfId="269"/>
    <cellStyle name="PSSpacer 8" xfId="270"/>
    <cellStyle name="PSSpacer 9" xfId="271"/>
    <cellStyle name="PSSpacer 9 2" xfId="272"/>
    <cellStyle name="PSSpacer 9 3" xfId="273"/>
    <cellStyle name="PSSpacer 9 4" xfId="274"/>
  </cellStyles>
  <dxfs count="0"/>
  <tableStyles count="0" defaultTableStyle="TableStyleMedium9" defaultPivotStyle="PivotStyleLight16"/>
  <colors>
    <mruColors>
      <color rgb="FFD333B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zoomScaleNormal="100" workbookViewId="0"/>
  </sheetViews>
  <sheetFormatPr defaultRowHeight="12.75"/>
  <cols>
    <col min="1" max="1" width="5.7109375" style="1" customWidth="1"/>
    <col min="2" max="2" width="4.7109375" style="1" customWidth="1"/>
    <col min="3" max="3" width="2.7109375" style="1" customWidth="1"/>
    <col min="4" max="4" width="54.7109375" style="1" customWidth="1"/>
    <col min="5" max="5" width="16.5703125" style="9" bestFit="1" customWidth="1"/>
    <col min="6" max="6" width="2.42578125" style="10" customWidth="1"/>
    <col min="7" max="7" width="16.5703125" style="9" bestFit="1" customWidth="1"/>
    <col min="8" max="16384" width="9.140625" style="1"/>
  </cols>
  <sheetData>
    <row r="1" spans="1:7" ht="18">
      <c r="A1" s="8" t="s">
        <v>117</v>
      </c>
      <c r="B1" s="2"/>
      <c r="C1" s="2"/>
      <c r="D1" s="2"/>
      <c r="E1" s="11"/>
      <c r="F1" s="22"/>
      <c r="G1" s="11"/>
    </row>
    <row r="2" spans="1:7" ht="15.95" customHeight="1">
      <c r="A2" s="5" t="s">
        <v>119</v>
      </c>
      <c r="B2" s="7"/>
      <c r="C2" s="5"/>
      <c r="D2" s="5"/>
      <c r="E2" s="29">
        <v>41820</v>
      </c>
      <c r="F2" s="21"/>
      <c r="G2" s="29">
        <v>41455</v>
      </c>
    </row>
    <row r="3" spans="1:7">
      <c r="F3" s="9"/>
      <c r="G3" s="26"/>
    </row>
    <row r="4" spans="1:7">
      <c r="B4" s="6" t="s">
        <v>0</v>
      </c>
      <c r="F4" s="9"/>
      <c r="G4" s="26"/>
    </row>
    <row r="5" spans="1:7">
      <c r="B5" s="1" t="s">
        <v>29</v>
      </c>
      <c r="F5" s="9"/>
      <c r="G5" s="26"/>
    </row>
    <row r="6" spans="1:7" ht="12.75" customHeight="1">
      <c r="C6" s="1" t="s">
        <v>1</v>
      </c>
      <c r="E6" s="9">
        <v>57629848.659999996</v>
      </c>
      <c r="F6" s="9"/>
      <c r="G6" s="32">
        <v>60744915.060000002</v>
      </c>
    </row>
    <row r="7" spans="1:7" ht="12.75" customHeight="1">
      <c r="C7" s="1" t="s">
        <v>2</v>
      </c>
      <c r="E7" s="9">
        <v>4525059.8899999997</v>
      </c>
      <c r="F7" s="9"/>
      <c r="G7" s="47">
        <v>5925192.7100000009</v>
      </c>
    </row>
    <row r="8" spans="1:7" ht="12.75" customHeight="1">
      <c r="C8" s="1" t="s">
        <v>3</v>
      </c>
      <c r="E8" s="9">
        <v>1328440.58</v>
      </c>
      <c r="F8" s="9"/>
      <c r="G8" s="47">
        <v>1192649.6299999999</v>
      </c>
    </row>
    <row r="9" spans="1:7">
      <c r="C9" s="1" t="s">
        <v>4</v>
      </c>
      <c r="E9" s="9">
        <v>1805142.03</v>
      </c>
      <c r="F9" s="9"/>
      <c r="G9" s="33">
        <v>1872780.16</v>
      </c>
    </row>
    <row r="10" spans="1:7">
      <c r="C10" s="1" t="s">
        <v>106</v>
      </c>
      <c r="E10" s="22">
        <v>1920057.42</v>
      </c>
      <c r="F10" s="9"/>
      <c r="G10" s="22">
        <v>1905576.7000000002</v>
      </c>
    </row>
    <row r="11" spans="1:7">
      <c r="D11" s="1" t="s">
        <v>5</v>
      </c>
      <c r="E11" s="9">
        <v>67208548.579999998</v>
      </c>
      <c r="F11" s="9"/>
      <c r="G11" s="9">
        <v>71641114.260000005</v>
      </c>
    </row>
    <row r="12" spans="1:7">
      <c r="F12" s="9"/>
      <c r="G12" s="26"/>
    </row>
    <row r="13" spans="1:7">
      <c r="B13" s="1" t="s">
        <v>6</v>
      </c>
      <c r="F13" s="9"/>
      <c r="G13" s="26"/>
    </row>
    <row r="14" spans="1:7">
      <c r="C14" s="1" t="s">
        <v>7</v>
      </c>
      <c r="E14" s="9">
        <v>747043.61</v>
      </c>
      <c r="F14" s="9"/>
      <c r="G14" s="34">
        <v>666166.67000000004</v>
      </c>
    </row>
    <row r="15" spans="1:7">
      <c r="C15" s="1" t="s">
        <v>3</v>
      </c>
      <c r="E15" s="9">
        <v>6975582.9900000002</v>
      </c>
      <c r="F15" s="9"/>
      <c r="G15" s="47">
        <v>7194579.7599999998</v>
      </c>
    </row>
    <row r="16" spans="1:7">
      <c r="C16" s="1" t="s">
        <v>8</v>
      </c>
      <c r="E16" s="9">
        <v>14952581.58</v>
      </c>
      <c r="F16" s="9"/>
      <c r="G16" s="34">
        <v>14317282.08</v>
      </c>
    </row>
    <row r="17" spans="2:7">
      <c r="C17" s="1" t="s">
        <v>9</v>
      </c>
      <c r="E17" s="9">
        <v>6495882.9699999997</v>
      </c>
      <c r="F17" s="9"/>
      <c r="G17" s="34">
        <v>3153232.45</v>
      </c>
    </row>
    <row r="18" spans="2:7">
      <c r="C18" s="1" t="s">
        <v>55</v>
      </c>
      <c r="E18" s="9">
        <v>3140848.97</v>
      </c>
      <c r="F18" s="9"/>
      <c r="G18" s="47">
        <v>6396411.54</v>
      </c>
    </row>
    <row r="19" spans="2:7">
      <c r="C19" s="1" t="s">
        <v>10</v>
      </c>
      <c r="E19" s="9">
        <v>186903221.13</v>
      </c>
      <c r="F19" s="9"/>
      <c r="G19" s="34">
        <v>166107566.34</v>
      </c>
    </row>
    <row r="20" spans="2:7">
      <c r="C20" s="1" t="s">
        <v>11</v>
      </c>
      <c r="E20" s="9">
        <v>3160850.69</v>
      </c>
      <c r="F20" s="9"/>
      <c r="G20" s="34">
        <v>2830458.25</v>
      </c>
    </row>
    <row r="21" spans="2:7">
      <c r="C21" s="1" t="s">
        <v>31</v>
      </c>
      <c r="E21" s="22">
        <v>47268451.799999997</v>
      </c>
      <c r="F21" s="9"/>
      <c r="G21" s="22">
        <v>46439362.799999997</v>
      </c>
    </row>
    <row r="22" spans="2:7">
      <c r="D22" s="1" t="s">
        <v>12</v>
      </c>
      <c r="E22" s="22">
        <v>269644463.74000001</v>
      </c>
      <c r="F22" s="9"/>
      <c r="G22" s="22">
        <v>247105059.88999999</v>
      </c>
    </row>
    <row r="23" spans="2:7" s="6" customFormat="1">
      <c r="D23" s="6" t="s">
        <v>13</v>
      </c>
      <c r="E23" s="22">
        <f>+E22+E11</f>
        <v>336853012.31999999</v>
      </c>
      <c r="F23" s="9"/>
      <c r="G23" s="22">
        <f>+G22+G11</f>
        <v>318746174.14999998</v>
      </c>
    </row>
    <row r="24" spans="2:7">
      <c r="F24" s="9"/>
      <c r="G24" s="26"/>
    </row>
    <row r="25" spans="2:7">
      <c r="B25" s="6" t="s">
        <v>59</v>
      </c>
      <c r="C25" s="25"/>
      <c r="F25" s="9"/>
      <c r="G25" s="26"/>
    </row>
    <row r="26" spans="2:7">
      <c r="B26" s="25"/>
      <c r="C26" s="25" t="s">
        <v>116</v>
      </c>
      <c r="E26" s="22">
        <v>1485364.74</v>
      </c>
      <c r="F26" s="9"/>
      <c r="G26" s="22">
        <v>1018964.28</v>
      </c>
    </row>
    <row r="27" spans="2:7">
      <c r="F27" s="9"/>
      <c r="G27" s="26"/>
    </row>
    <row r="28" spans="2:7">
      <c r="B28" s="6" t="s">
        <v>14</v>
      </c>
      <c r="F28" s="9"/>
      <c r="G28" s="26"/>
    </row>
    <row r="29" spans="2:7">
      <c r="B29" s="1" t="s">
        <v>15</v>
      </c>
      <c r="F29" s="9"/>
      <c r="G29" s="26"/>
    </row>
    <row r="30" spans="2:7">
      <c r="C30" s="1" t="s">
        <v>16</v>
      </c>
      <c r="E30" s="9">
        <v>7226535.8500000015</v>
      </c>
      <c r="F30" s="9"/>
      <c r="G30" s="35">
        <v>7192826.2300000014</v>
      </c>
    </row>
    <row r="31" spans="2:7">
      <c r="C31" s="1" t="s">
        <v>17</v>
      </c>
      <c r="E31" s="9">
        <v>5354904.75</v>
      </c>
      <c r="F31" s="9"/>
      <c r="G31" s="35">
        <v>4764382.6500000004</v>
      </c>
    </row>
    <row r="32" spans="2:7">
      <c r="C32" s="1" t="s">
        <v>18</v>
      </c>
      <c r="E32" s="9">
        <v>57507.26</v>
      </c>
      <c r="F32" s="9"/>
      <c r="G32" s="35">
        <v>194595.77</v>
      </c>
    </row>
    <row r="33" spans="2:7">
      <c r="C33" s="1" t="s">
        <v>57</v>
      </c>
      <c r="E33" s="9">
        <v>5311468.5600000005</v>
      </c>
      <c r="F33" s="9"/>
      <c r="G33" s="35">
        <v>5884883.1299999999</v>
      </c>
    </row>
    <row r="34" spans="2:7">
      <c r="C34" s="1" t="s">
        <v>19</v>
      </c>
      <c r="E34" s="22">
        <v>1638219.1099999999</v>
      </c>
      <c r="F34" s="9"/>
      <c r="G34" s="46">
        <v>1704755.69</v>
      </c>
    </row>
    <row r="35" spans="2:7">
      <c r="D35" s="1" t="s">
        <v>20</v>
      </c>
      <c r="E35" s="9">
        <v>19588635.530000001</v>
      </c>
      <c r="F35" s="9"/>
      <c r="G35" s="9">
        <v>19741443.470000003</v>
      </c>
    </row>
    <row r="36" spans="2:7">
      <c r="F36" s="9"/>
      <c r="G36" s="26"/>
    </row>
    <row r="37" spans="2:7">
      <c r="B37" s="1" t="s">
        <v>21</v>
      </c>
      <c r="F37" s="9"/>
      <c r="G37" s="26"/>
    </row>
    <row r="38" spans="2:7">
      <c r="C38" s="1" t="s">
        <v>17</v>
      </c>
      <c r="E38" s="9">
        <v>77804609.700000003</v>
      </c>
      <c r="F38" s="9"/>
      <c r="G38" s="36">
        <v>78444001.079999998</v>
      </c>
    </row>
    <row r="39" spans="2:7">
      <c r="C39" s="1" t="s">
        <v>18</v>
      </c>
      <c r="E39" s="9">
        <v>122027.28</v>
      </c>
      <c r="F39" s="9"/>
      <c r="G39" s="36">
        <v>179534.54</v>
      </c>
    </row>
    <row r="40" spans="2:7">
      <c r="C40" s="1" t="s">
        <v>19</v>
      </c>
      <c r="E40" s="22">
        <v>1359962.83</v>
      </c>
      <c r="F40" s="9"/>
      <c r="G40" s="22">
        <v>1372490.02</v>
      </c>
    </row>
    <row r="41" spans="2:7">
      <c r="D41" s="1" t="s">
        <v>22</v>
      </c>
      <c r="E41" s="9">
        <v>79286599.810000002</v>
      </c>
      <c r="F41" s="9"/>
      <c r="G41" s="9">
        <v>79996025.640000001</v>
      </c>
    </row>
    <row r="42" spans="2:7" s="6" customFormat="1">
      <c r="D42" s="6" t="s">
        <v>23</v>
      </c>
      <c r="E42" s="22">
        <f>+E41+E35</f>
        <v>98875235.340000004</v>
      </c>
      <c r="F42" s="9"/>
      <c r="G42" s="22">
        <f>+G41+G35</f>
        <v>99737469.109999999</v>
      </c>
    </row>
    <row r="43" spans="2:7">
      <c r="F43" s="9"/>
      <c r="G43" s="26"/>
    </row>
    <row r="44" spans="2:7">
      <c r="B44" s="6" t="s">
        <v>60</v>
      </c>
      <c r="C44" s="25"/>
      <c r="D44" s="25"/>
      <c r="F44" s="9"/>
      <c r="G44" s="26"/>
    </row>
    <row r="45" spans="2:7">
      <c r="B45" s="25"/>
      <c r="C45" s="25" t="s">
        <v>115</v>
      </c>
      <c r="D45" s="25"/>
      <c r="E45" s="22">
        <v>28761.119999999999</v>
      </c>
      <c r="F45" s="9"/>
      <c r="G45" s="22">
        <v>0</v>
      </c>
    </row>
    <row r="46" spans="2:7">
      <c r="F46" s="9"/>
      <c r="G46" s="26"/>
    </row>
    <row r="47" spans="2:7">
      <c r="B47" s="6" t="s">
        <v>61</v>
      </c>
      <c r="F47" s="9"/>
      <c r="G47" s="26"/>
    </row>
    <row r="48" spans="2:7">
      <c r="C48" s="25" t="s">
        <v>63</v>
      </c>
      <c r="E48" s="9">
        <v>178582788.15000001</v>
      </c>
      <c r="F48" s="9"/>
      <c r="G48" s="37">
        <v>155661799.41999999</v>
      </c>
    </row>
    <row r="49" spans="1:7">
      <c r="C49" s="1" t="s">
        <v>24</v>
      </c>
      <c r="F49" s="9"/>
      <c r="G49" s="37"/>
    </row>
    <row r="50" spans="1:7">
      <c r="D50" s="1" t="s">
        <v>25</v>
      </c>
      <c r="E50" s="9">
        <v>275736.40000000002</v>
      </c>
      <c r="F50" s="9"/>
      <c r="G50" s="37">
        <v>244415.85</v>
      </c>
    </row>
    <row r="51" spans="1:7">
      <c r="D51" s="1" t="s">
        <v>26</v>
      </c>
      <c r="E51" s="9">
        <v>8195618.7200000007</v>
      </c>
      <c r="F51" s="9"/>
      <c r="G51" s="37">
        <v>7465393.7999999998</v>
      </c>
    </row>
    <row r="52" spans="1:7">
      <c r="D52" s="1" t="s">
        <v>30</v>
      </c>
      <c r="E52" s="9">
        <v>8906908.0099999998</v>
      </c>
      <c r="F52" s="9"/>
      <c r="G52" s="37">
        <v>8934713.6199999992</v>
      </c>
    </row>
    <row r="53" spans="1:7">
      <c r="D53" s="1" t="s">
        <v>27</v>
      </c>
      <c r="E53" s="9">
        <v>1501522.42</v>
      </c>
      <c r="F53" s="9"/>
      <c r="G53" s="37">
        <v>5367686.26</v>
      </c>
    </row>
    <row r="54" spans="1:7">
      <c r="C54" s="1" t="s">
        <v>28</v>
      </c>
      <c r="E54" s="22">
        <v>41971806.900000036</v>
      </c>
      <c r="F54" s="9"/>
      <c r="G54" s="22">
        <v>42353660.369999997</v>
      </c>
    </row>
    <row r="55" spans="1:7" s="6" customFormat="1" ht="13.5" thickBot="1">
      <c r="D55" s="6" t="s">
        <v>62</v>
      </c>
      <c r="E55" s="12">
        <f>SUM(E48:E54)</f>
        <v>239434380.60000002</v>
      </c>
      <c r="F55" s="9"/>
      <c r="G55" s="12">
        <f>SUM(G48:G54)</f>
        <v>220027669.31999999</v>
      </c>
    </row>
    <row r="56" spans="1:7" ht="13.5" thickTop="1">
      <c r="A56" s="2"/>
      <c r="B56" s="2"/>
      <c r="C56" s="2"/>
      <c r="D56" s="2"/>
      <c r="E56" s="11"/>
      <c r="F56" s="11"/>
      <c r="G56" s="28"/>
    </row>
    <row r="57" spans="1:7">
      <c r="F57" s="9"/>
      <c r="G57" s="26"/>
    </row>
  </sheetData>
  <phoneticPr fontId="0" type="noConversion"/>
  <printOptions horizontalCentered="1"/>
  <pageMargins left="0.5" right="0.5" top="0.5" bottom="0.75" header="0.5" footer="0.5"/>
  <pageSetup scale="58" fitToHeight="2" orientation="landscape" useFirstPageNumber="1" r:id="rId1"/>
  <headerFooter alignWithMargins="0">
    <oddFooter>&amp;L&amp;F&amp;CPage &amp;P of 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/>
  </sheetViews>
  <sheetFormatPr defaultRowHeight="12.75"/>
  <cols>
    <col min="1" max="1" width="5.5703125" customWidth="1"/>
    <col min="2" max="2" width="5.42578125" customWidth="1"/>
    <col min="3" max="3" width="5.28515625" customWidth="1"/>
    <col min="4" max="4" width="55.5703125" customWidth="1"/>
    <col min="5" max="5" width="16.5703125" bestFit="1" customWidth="1"/>
    <col min="6" max="6" width="2" style="26" bestFit="1" customWidth="1"/>
    <col min="7" max="7" width="16.5703125" bestFit="1" customWidth="1"/>
  </cols>
  <sheetData>
    <row r="1" spans="1:7" s="1" customFormat="1" ht="18">
      <c r="A1" s="14" t="s">
        <v>118</v>
      </c>
      <c r="B1" s="14"/>
      <c r="C1" s="15"/>
      <c r="D1" s="15"/>
      <c r="E1" s="28"/>
      <c r="F1" s="15"/>
      <c r="G1" s="11"/>
    </row>
    <row r="2" spans="1:7" s="1" customFormat="1">
      <c r="A2" s="57" t="str">
        <f>+'Statement of Net Position'!A2</f>
        <v>University of Wisconsin System - Oshkosh</v>
      </c>
      <c r="B2" s="57"/>
      <c r="C2" s="57"/>
      <c r="D2" s="57"/>
      <c r="E2" s="31" t="s">
        <v>113</v>
      </c>
      <c r="F2" s="13"/>
      <c r="G2" s="23" t="s">
        <v>113</v>
      </c>
    </row>
    <row r="3" spans="1:7" s="1" customFormat="1">
      <c r="A3" s="58"/>
      <c r="B3" s="58"/>
      <c r="C3" s="58"/>
      <c r="D3" s="58"/>
      <c r="E3" s="51" t="s">
        <v>111</v>
      </c>
      <c r="F3" s="13"/>
      <c r="G3" s="51" t="s">
        <v>112</v>
      </c>
    </row>
    <row r="4" spans="1:7" s="1" customFormat="1">
      <c r="A4" s="16" t="s">
        <v>32</v>
      </c>
      <c r="B4" s="16"/>
      <c r="C4" s="16"/>
      <c r="D4" s="17"/>
      <c r="E4" s="30"/>
      <c r="F4" s="18"/>
      <c r="G4" s="19"/>
    </row>
    <row r="5" spans="1:7" s="1" customFormat="1">
      <c r="A5" s="13"/>
      <c r="B5" s="20" t="s">
        <v>33</v>
      </c>
      <c r="C5" s="13"/>
      <c r="D5" s="13"/>
      <c r="E5" s="26"/>
      <c r="F5" s="13"/>
      <c r="G5" s="9"/>
    </row>
    <row r="6" spans="1:7" s="1" customFormat="1">
      <c r="A6" s="13"/>
      <c r="B6" s="13"/>
      <c r="C6" s="13" t="s">
        <v>34</v>
      </c>
      <c r="D6" s="13"/>
      <c r="E6" s="26"/>
      <c r="F6" s="13"/>
      <c r="G6" s="9"/>
    </row>
    <row r="7" spans="1:7" s="1" customFormat="1">
      <c r="C7" s="25" t="s">
        <v>120</v>
      </c>
      <c r="E7" s="38">
        <v>61643880.010000005</v>
      </c>
      <c r="G7" s="9">
        <v>60837893.509999998</v>
      </c>
    </row>
    <row r="8" spans="1:7" s="1" customFormat="1">
      <c r="C8" s="1" t="s">
        <v>35</v>
      </c>
      <c r="E8" s="38">
        <v>21256452.260000002</v>
      </c>
      <c r="G8" s="9">
        <v>23781682.620000005</v>
      </c>
    </row>
    <row r="9" spans="1:7" s="1" customFormat="1">
      <c r="C9" s="1" t="s">
        <v>36</v>
      </c>
      <c r="E9" s="39">
        <v>4875660.2300000004</v>
      </c>
      <c r="G9" s="9">
        <v>5789373.9600000009</v>
      </c>
    </row>
    <row r="10" spans="1:7" s="1" customFormat="1">
      <c r="C10" s="1" t="s">
        <v>37</v>
      </c>
      <c r="E10" s="40">
        <v>10517026.17</v>
      </c>
      <c r="G10" s="9">
        <v>11103663.370000001</v>
      </c>
    </row>
    <row r="11" spans="1:7" s="1" customFormat="1">
      <c r="C11" s="1" t="s">
        <v>54</v>
      </c>
      <c r="E11" s="26"/>
      <c r="G11" s="9"/>
    </row>
    <row r="12" spans="1:7" s="1" customFormat="1">
      <c r="C12" s="25" t="s">
        <v>121</v>
      </c>
      <c r="E12" s="41">
        <v>29341020.719999999</v>
      </c>
      <c r="G12" s="9">
        <v>31128463.120000001</v>
      </c>
    </row>
    <row r="13" spans="1:7" s="1" customFormat="1">
      <c r="C13" s="25" t="s">
        <v>38</v>
      </c>
      <c r="E13" s="47">
        <v>209654.51</v>
      </c>
      <c r="G13" s="9">
        <v>205194.47</v>
      </c>
    </row>
    <row r="14" spans="1:7" s="1" customFormat="1">
      <c r="C14" s="1" t="s">
        <v>39</v>
      </c>
      <c r="E14" s="42">
        <v>13980742.800000001</v>
      </c>
      <c r="F14" s="3"/>
      <c r="G14" s="11">
        <v>20951993.830000002</v>
      </c>
    </row>
    <row r="15" spans="1:7" s="1" customFormat="1">
      <c r="D15" s="6" t="s">
        <v>40</v>
      </c>
      <c r="E15" s="9">
        <f>SUM(E7:E14)</f>
        <v>141824436.70000002</v>
      </c>
      <c r="F15" s="6"/>
      <c r="G15" s="9">
        <f>SUM(G7:G14)</f>
        <v>153798264.88000003</v>
      </c>
    </row>
    <row r="16" spans="1:7" s="1" customFormat="1">
      <c r="E16" s="26"/>
      <c r="G16" s="9"/>
    </row>
    <row r="17" spans="2:7" s="1" customFormat="1">
      <c r="B17" s="6" t="s">
        <v>41</v>
      </c>
      <c r="E17" s="26"/>
      <c r="G17" s="9"/>
    </row>
    <row r="18" spans="2:7" s="1" customFormat="1">
      <c r="C18" s="1" t="s">
        <v>42</v>
      </c>
      <c r="E18" s="43">
        <v>109839096.28999999</v>
      </c>
      <c r="G18" s="9">
        <v>106346384.44</v>
      </c>
    </row>
    <row r="19" spans="2:7" s="1" customFormat="1">
      <c r="C19" s="1" t="s">
        <v>43</v>
      </c>
      <c r="E19" s="43">
        <v>8769420.3499999978</v>
      </c>
      <c r="G19" s="9">
        <v>7332570.6900000013</v>
      </c>
    </row>
    <row r="20" spans="2:7" s="1" customFormat="1">
      <c r="C20" s="1" t="s">
        <v>44</v>
      </c>
      <c r="E20" s="43">
        <v>47682469.450000003</v>
      </c>
      <c r="G20" s="9">
        <v>47694061.089999996</v>
      </c>
    </row>
    <row r="21" spans="2:7" s="1" customFormat="1">
      <c r="C21" s="1" t="s">
        <v>45</v>
      </c>
      <c r="E21" s="43">
        <v>292713.16000000061</v>
      </c>
      <c r="G21" s="9">
        <v>982955.77000000479</v>
      </c>
    </row>
    <row r="22" spans="2:7" s="1" customFormat="1">
      <c r="C22" s="1" t="s">
        <v>46</v>
      </c>
      <c r="E22" s="46">
        <v>8073612.2699999996</v>
      </c>
      <c r="F22" s="3"/>
      <c r="G22" s="22">
        <v>6963026.8700000001</v>
      </c>
    </row>
    <row r="23" spans="2:7" s="1" customFormat="1">
      <c r="D23" s="6" t="s">
        <v>47</v>
      </c>
      <c r="E23" s="46">
        <f>SUM(E18:E22)</f>
        <v>174657311.51999998</v>
      </c>
      <c r="F23" s="3"/>
      <c r="G23" s="46">
        <f>SUM(G18:G22)</f>
        <v>169318998.86000001</v>
      </c>
    </row>
    <row r="24" spans="2:7" s="1" customFormat="1">
      <c r="D24" s="6" t="s">
        <v>67</v>
      </c>
      <c r="E24" s="9">
        <f>+E15-E23</f>
        <v>-32832874.819999963</v>
      </c>
      <c r="F24" s="6"/>
      <c r="G24" s="9">
        <f>+G15-G23</f>
        <v>-15520733.979999989</v>
      </c>
    </row>
    <row r="25" spans="2:7" s="1" customFormat="1">
      <c r="E25" s="26"/>
      <c r="G25" s="9"/>
    </row>
    <row r="26" spans="2:7" s="1" customFormat="1">
      <c r="B26" s="6" t="s">
        <v>48</v>
      </c>
      <c r="E26" s="26"/>
      <c r="G26" s="9"/>
    </row>
    <row r="27" spans="2:7" s="1" customFormat="1">
      <c r="C27" s="1" t="s">
        <v>49</v>
      </c>
      <c r="E27" s="44">
        <v>36612099.220000014</v>
      </c>
      <c r="G27" s="9">
        <v>35921245.100000001</v>
      </c>
    </row>
    <row r="28" spans="2:7" s="1" customFormat="1">
      <c r="C28" s="1" t="s">
        <v>50</v>
      </c>
      <c r="E28" s="44">
        <v>1969597.56</v>
      </c>
      <c r="G28" s="9">
        <v>293964.84000000003</v>
      </c>
    </row>
    <row r="29" spans="2:7" s="1" customFormat="1">
      <c r="C29" s="25" t="s">
        <v>66</v>
      </c>
      <c r="E29" s="47">
        <v>185895.58000000002</v>
      </c>
      <c r="F29" s="3"/>
      <c r="G29" s="9">
        <v>171581.8</v>
      </c>
    </row>
    <row r="30" spans="2:7" s="1" customFormat="1">
      <c r="C30" s="1" t="s">
        <v>52</v>
      </c>
      <c r="E30" s="45">
        <v>-97963</v>
      </c>
      <c r="G30" s="9">
        <v>-415964</v>
      </c>
    </row>
    <row r="31" spans="2:7" s="1" customFormat="1">
      <c r="C31" s="1" t="s">
        <v>53</v>
      </c>
      <c r="E31" s="45">
        <v>-2983267.23</v>
      </c>
      <c r="G31" s="9">
        <v>-2960689.24</v>
      </c>
    </row>
    <row r="32" spans="2:7" s="1" customFormat="1">
      <c r="C32" s="1" t="s">
        <v>58</v>
      </c>
      <c r="E32" s="45">
        <v>-2853018.1900000004</v>
      </c>
      <c r="G32" s="9">
        <v>-2342526.9300000002</v>
      </c>
    </row>
    <row r="33" spans="1:7" s="1" customFormat="1">
      <c r="C33" s="25" t="s">
        <v>122</v>
      </c>
      <c r="E33" s="46">
        <v>2100727.4300000099</v>
      </c>
      <c r="F33" s="3"/>
      <c r="G33" s="22">
        <v>519661.99000000017</v>
      </c>
    </row>
    <row r="34" spans="1:7" s="1" customFormat="1">
      <c r="D34" s="25"/>
      <c r="E34" s="26"/>
      <c r="G34" s="9"/>
    </row>
    <row r="35" spans="1:7" s="1" customFormat="1">
      <c r="D35" s="25" t="s">
        <v>123</v>
      </c>
      <c r="E35" s="9">
        <f>+SUM(E24,E27:E33)</f>
        <v>2101196.5500000608</v>
      </c>
      <c r="G35" s="9">
        <f>+SUM(G24,G27:G33)</f>
        <v>15666539.580000011</v>
      </c>
    </row>
    <row r="36" spans="1:7" s="1" customFormat="1">
      <c r="E36" s="26"/>
      <c r="G36" s="9"/>
    </row>
    <row r="37" spans="1:7" s="1" customFormat="1">
      <c r="C37" s="25" t="s">
        <v>56</v>
      </c>
      <c r="E37" s="49">
        <v>3813251.23</v>
      </c>
      <c r="G37" s="9">
        <v>4774741.63</v>
      </c>
    </row>
    <row r="38" spans="1:7" s="1" customFormat="1">
      <c r="C38" s="25" t="s">
        <v>51</v>
      </c>
      <c r="E38" s="59">
        <v>13492263.5</v>
      </c>
      <c r="G38" s="22">
        <v>128334</v>
      </c>
    </row>
    <row r="39" spans="1:7" s="1" customFormat="1">
      <c r="E39" s="27"/>
      <c r="G39" s="10"/>
    </row>
    <row r="40" spans="1:7" s="1" customFormat="1">
      <c r="D40" s="6" t="s">
        <v>124</v>
      </c>
      <c r="E40" s="9">
        <f>+SUM(E35,E37:E38)</f>
        <v>19406711.280000061</v>
      </c>
      <c r="F40" s="6"/>
      <c r="G40" s="9">
        <f>+SUM(G35,G37:G38)</f>
        <v>20569615.210000012</v>
      </c>
    </row>
    <row r="41" spans="1:7" s="1" customFormat="1">
      <c r="E41" s="26"/>
      <c r="G41" s="9"/>
    </row>
    <row r="42" spans="1:7" s="1" customFormat="1">
      <c r="B42" s="6" t="s">
        <v>61</v>
      </c>
      <c r="E42" s="26"/>
      <c r="G42" s="9"/>
    </row>
    <row r="43" spans="1:7" s="1" customFormat="1">
      <c r="C43" s="25" t="s">
        <v>64</v>
      </c>
      <c r="E43" s="46">
        <f>+G45</f>
        <v>220027669.31999999</v>
      </c>
      <c r="F43" s="3"/>
      <c r="G43" s="22">
        <v>199458054.10999998</v>
      </c>
    </row>
    <row r="44" spans="1:7" s="1" customFormat="1">
      <c r="E44" s="27"/>
      <c r="F44" s="10"/>
      <c r="G44" s="10"/>
    </row>
    <row r="45" spans="1:7" s="1" customFormat="1" ht="13.5" thickBot="1">
      <c r="C45" s="6" t="s">
        <v>65</v>
      </c>
      <c r="E45" s="12">
        <f>+E43+E40</f>
        <v>239434380.60000005</v>
      </c>
      <c r="F45" s="4"/>
      <c r="G45" s="12">
        <f>+G43+G40</f>
        <v>220027669.31999999</v>
      </c>
    </row>
    <row r="46" spans="1:7" s="1" customFormat="1" ht="13.5" thickTop="1">
      <c r="A46" s="2"/>
      <c r="B46" s="2"/>
      <c r="C46" s="2"/>
      <c r="D46" s="2"/>
      <c r="E46" s="28"/>
      <c r="F46" s="2"/>
      <c r="G46" s="11"/>
    </row>
    <row r="47" spans="1:7" s="1" customFormat="1">
      <c r="E47" s="26"/>
      <c r="G47" s="9"/>
    </row>
    <row r="48" spans="1:7" s="1" customFormat="1">
      <c r="A48" s="13"/>
      <c r="B48" s="13"/>
      <c r="C48" s="13"/>
      <c r="D48" s="13"/>
      <c r="E48" s="24"/>
      <c r="F48" s="13"/>
      <c r="G48" s="9"/>
    </row>
    <row r="49" spans="5:7" s="1" customFormat="1">
      <c r="E49" s="9"/>
      <c r="G49" s="9"/>
    </row>
    <row r="50" spans="5:7" s="1" customFormat="1">
      <c r="E50" s="9"/>
      <c r="G50" s="9"/>
    </row>
    <row r="51" spans="5:7" s="1" customFormat="1">
      <c r="E51" s="9"/>
      <c r="G51" s="9"/>
    </row>
    <row r="52" spans="5:7" s="1" customFormat="1">
      <c r="E52" s="9"/>
      <c r="G52" s="9"/>
    </row>
    <row r="53" spans="5:7" s="1" customFormat="1">
      <c r="E53" s="9"/>
      <c r="G53" s="9"/>
    </row>
    <row r="54" spans="5:7" s="1" customFormat="1">
      <c r="E54" s="9"/>
      <c r="G54" s="9"/>
    </row>
    <row r="55" spans="5:7" s="1" customFormat="1">
      <c r="E55" s="9"/>
      <c r="G55" s="9"/>
    </row>
    <row r="56" spans="5:7" s="1" customFormat="1">
      <c r="E56" s="9"/>
      <c r="G56" s="9"/>
    </row>
    <row r="57" spans="5:7" s="1" customFormat="1">
      <c r="E57" s="9"/>
      <c r="G57" s="9"/>
    </row>
    <row r="58" spans="5:7" s="1" customFormat="1">
      <c r="E58" s="9"/>
      <c r="G58" s="9"/>
    </row>
    <row r="59" spans="5:7" s="1" customFormat="1">
      <c r="E59" s="9"/>
      <c r="G59" s="9"/>
    </row>
    <row r="60" spans="5:7" s="1" customFormat="1" ht="409.6">
      <c r="E60" s="9"/>
      <c r="G60" s="9"/>
    </row>
    <row r="61" spans="5:7" s="1" customFormat="1">
      <c r="E61" s="9"/>
      <c r="G61" s="9"/>
    </row>
    <row r="62" spans="5:7" s="1" customFormat="1">
      <c r="E62" s="9"/>
      <c r="G62" s="9"/>
    </row>
    <row r="63" spans="5:7" s="1" customFormat="1">
      <c r="E63" s="9"/>
      <c r="G63" s="9"/>
    </row>
    <row r="64" spans="5:7" s="1" customFormat="1">
      <c r="E64" s="9"/>
      <c r="G64" s="9"/>
    </row>
    <row r="65" spans="5:7" s="1" customFormat="1">
      <c r="E65" s="9"/>
      <c r="G65" s="9"/>
    </row>
    <row r="66" spans="5:7" s="1" customFormat="1">
      <c r="E66" s="9"/>
      <c r="G66" s="9"/>
    </row>
    <row r="67" spans="5:7" s="1" customFormat="1">
      <c r="E67" s="9"/>
      <c r="G67" s="9"/>
    </row>
    <row r="68" spans="5:7" s="1" customFormat="1">
      <c r="E68" s="9"/>
      <c r="G68" s="9"/>
    </row>
    <row r="69" spans="5:7" s="1" customFormat="1">
      <c r="E69" s="9"/>
      <c r="G69" s="9"/>
    </row>
    <row r="70" spans="5:7" s="1" customFormat="1">
      <c r="E70" s="9"/>
      <c r="G70" s="9"/>
    </row>
    <row r="71" spans="5:7" s="1" customFormat="1">
      <c r="E71" s="9"/>
      <c r="G71" s="9"/>
    </row>
    <row r="72" spans="5:7" s="1" customFormat="1">
      <c r="E72" s="9"/>
      <c r="G72" s="9"/>
    </row>
    <row r="73" spans="5:7" s="1" customFormat="1">
      <c r="E73" s="9"/>
      <c r="G73" s="9"/>
    </row>
    <row r="74" spans="5:7" s="1" customFormat="1">
      <c r="E74" s="9"/>
      <c r="G74" s="9"/>
    </row>
    <row r="75" spans="5:7" s="1" customFormat="1">
      <c r="E75" s="9"/>
      <c r="G75" s="9"/>
    </row>
    <row r="76" spans="5:7" s="1" customFormat="1">
      <c r="E76" s="9"/>
      <c r="G76" s="9"/>
    </row>
    <row r="77" spans="5:7" s="1" customFormat="1">
      <c r="E77" s="9"/>
      <c r="G77" s="9"/>
    </row>
    <row r="78" spans="5:7" s="1" customFormat="1">
      <c r="E78" s="9"/>
      <c r="G78" s="9"/>
    </row>
    <row r="79" spans="5:7" s="1" customFormat="1">
      <c r="E79" s="9"/>
      <c r="G79" s="9"/>
    </row>
    <row r="80" spans="5:7" s="1" customFormat="1">
      <c r="E80" s="9"/>
      <c r="G80" s="9"/>
    </row>
    <row r="81" spans="5:7" s="1" customFormat="1">
      <c r="E81" s="9"/>
      <c r="G81" s="9"/>
    </row>
    <row r="82" spans="5:7" s="1" customFormat="1">
      <c r="E82" s="9"/>
      <c r="G82" s="9"/>
    </row>
    <row r="83" spans="5:7" s="1" customFormat="1">
      <c r="E83" s="9"/>
      <c r="G83" s="9"/>
    </row>
    <row r="84" spans="5:7" s="1" customFormat="1">
      <c r="E84" s="9"/>
      <c r="G84" s="9"/>
    </row>
    <row r="85" spans="5:7" s="1" customFormat="1">
      <c r="E85" s="9"/>
      <c r="G85" s="9"/>
    </row>
    <row r="86" spans="5:7" s="1" customFormat="1">
      <c r="E86" s="9"/>
      <c r="G86" s="9"/>
    </row>
    <row r="87" spans="5:7" s="1" customFormat="1">
      <c r="E87" s="9"/>
      <c r="G87" s="9"/>
    </row>
    <row r="88" spans="5:7" s="1" customFormat="1">
      <c r="E88" s="9"/>
      <c r="G88" s="9"/>
    </row>
    <row r="89" spans="5:7" s="1" customFormat="1">
      <c r="E89" s="9"/>
      <c r="G89" s="9"/>
    </row>
    <row r="90" spans="5:7" s="1" customFormat="1">
      <c r="E90" s="9"/>
      <c r="G90" s="9"/>
    </row>
    <row r="91" spans="5:7" s="1" customFormat="1">
      <c r="E91" s="9"/>
      <c r="G91" s="9"/>
    </row>
    <row r="92" spans="5:7" s="1" customFormat="1">
      <c r="E92" s="9"/>
      <c r="G92" s="9"/>
    </row>
    <row r="93" spans="5:7" s="1" customFormat="1">
      <c r="E93" s="9"/>
      <c r="G93" s="9"/>
    </row>
    <row r="94" spans="5:7" s="1" customFormat="1">
      <c r="E94" s="9"/>
      <c r="G94" s="9"/>
    </row>
    <row r="95" spans="5:7" s="1" customFormat="1">
      <c r="E95" s="9"/>
      <c r="G95" s="9"/>
    </row>
    <row r="96" spans="5:7" s="1" customFormat="1">
      <c r="E96" s="9"/>
      <c r="G96" s="9"/>
    </row>
    <row r="97" spans="5:7" s="1" customFormat="1">
      <c r="E97" s="9"/>
      <c r="G97" s="9"/>
    </row>
    <row r="98" spans="5:7" s="1" customFormat="1">
      <c r="E98" s="9"/>
      <c r="G98" s="9"/>
    </row>
    <row r="99" spans="5:7" s="1" customFormat="1">
      <c r="E99" s="9"/>
      <c r="G99" s="9"/>
    </row>
  </sheetData>
  <mergeCells count="1">
    <mergeCell ref="A2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workbookViewId="0"/>
  </sheetViews>
  <sheetFormatPr defaultRowHeight="12.75"/>
  <cols>
    <col min="1" max="1" width="5.42578125" customWidth="1"/>
    <col min="2" max="2" width="5" customWidth="1"/>
    <col min="3" max="3" width="4" customWidth="1"/>
    <col min="4" max="4" width="51.140625" customWidth="1"/>
    <col min="5" max="5" width="17.28515625" bestFit="1" customWidth="1"/>
    <col min="6" max="6" width="3" customWidth="1"/>
    <col min="7" max="7" width="17.28515625" bestFit="1" customWidth="1"/>
  </cols>
  <sheetData>
    <row r="1" spans="1:7" ht="18">
      <c r="A1" s="14" t="s">
        <v>68</v>
      </c>
      <c r="B1" s="14"/>
      <c r="C1" s="15"/>
      <c r="D1" s="15"/>
      <c r="E1" s="46"/>
      <c r="F1" s="15"/>
      <c r="G1" s="22"/>
    </row>
    <row r="2" spans="1:7" s="1" customFormat="1">
      <c r="A2" s="57" t="str">
        <f>+'Statement of Net Position'!A2</f>
        <v>University of Wisconsin System - Oshkosh</v>
      </c>
      <c r="B2" s="57"/>
      <c r="C2" s="57"/>
      <c r="D2" s="57"/>
      <c r="E2" s="31" t="s">
        <v>113</v>
      </c>
      <c r="F2" s="13"/>
      <c r="G2" s="31" t="s">
        <v>113</v>
      </c>
    </row>
    <row r="3" spans="1:7" s="1" customFormat="1">
      <c r="A3" s="58"/>
      <c r="B3" s="58"/>
      <c r="C3" s="58"/>
      <c r="D3" s="58"/>
      <c r="E3" s="51" t="s">
        <v>111</v>
      </c>
      <c r="F3" s="13"/>
      <c r="G3" s="51" t="s">
        <v>112</v>
      </c>
    </row>
    <row r="4" spans="1:7" s="1" customFormat="1">
      <c r="A4" s="53"/>
      <c r="B4" s="53"/>
      <c r="C4" s="53"/>
      <c r="D4" s="53"/>
      <c r="E4" s="51"/>
      <c r="F4" s="13"/>
      <c r="G4" s="51"/>
    </row>
    <row r="5" spans="1:7">
      <c r="B5" s="20" t="s">
        <v>69</v>
      </c>
    </row>
    <row r="6" spans="1:7">
      <c r="C6" t="s">
        <v>70</v>
      </c>
      <c r="E6" s="49">
        <v>63340085.090000004</v>
      </c>
      <c r="F6" s="49"/>
      <c r="G6" s="49">
        <v>62023766.460000001</v>
      </c>
    </row>
    <row r="7" spans="1:7">
      <c r="C7" t="s">
        <v>71</v>
      </c>
      <c r="E7" s="49">
        <v>26650361.960000001</v>
      </c>
      <c r="F7" s="49"/>
      <c r="G7" s="49">
        <v>27857773.640000008</v>
      </c>
    </row>
    <row r="8" spans="1:7">
      <c r="C8" t="s">
        <v>37</v>
      </c>
      <c r="E8" s="49">
        <v>9057291.1699999999</v>
      </c>
      <c r="F8" s="49"/>
      <c r="G8" s="49">
        <v>11288321.380000001</v>
      </c>
    </row>
    <row r="9" spans="1:7">
      <c r="C9" t="s">
        <v>72</v>
      </c>
      <c r="E9" s="49">
        <v>29370937.029999997</v>
      </c>
      <c r="F9" s="49"/>
      <c r="G9" s="49">
        <v>30057358.370000001</v>
      </c>
    </row>
    <row r="10" spans="1:7">
      <c r="C10" t="s">
        <v>73</v>
      </c>
      <c r="E10" s="49">
        <v>-109841784.91999999</v>
      </c>
      <c r="F10" s="49"/>
      <c r="G10" s="49">
        <v>-108543555.95</v>
      </c>
    </row>
    <row r="11" spans="1:7">
      <c r="C11" t="s">
        <v>74</v>
      </c>
      <c r="E11" s="49">
        <v>-47153083.340000004</v>
      </c>
      <c r="F11" s="49"/>
      <c r="G11" s="49">
        <v>-47791250.25</v>
      </c>
    </row>
    <row r="12" spans="1:7">
      <c r="C12" t="s">
        <v>75</v>
      </c>
      <c r="E12" s="49">
        <v>-8769420.3499999978</v>
      </c>
      <c r="F12" s="49"/>
      <c r="G12" s="49">
        <v>-7332570.6900000013</v>
      </c>
    </row>
    <row r="13" spans="1:7" s="26" customFormat="1">
      <c r="C13" s="26" t="s">
        <v>76</v>
      </c>
      <c r="E13" s="49">
        <v>1496197.3599999999</v>
      </c>
      <c r="F13" s="49"/>
      <c r="G13" s="49">
        <v>1306862.92</v>
      </c>
    </row>
    <row r="14" spans="1:7" s="26" customFormat="1">
      <c r="C14" s="26" t="s">
        <v>77</v>
      </c>
      <c r="E14" s="49">
        <v>209654.51</v>
      </c>
      <c r="F14" s="49"/>
      <c r="G14" s="49">
        <v>205194.47</v>
      </c>
    </row>
    <row r="15" spans="1:7" s="26" customFormat="1">
      <c r="C15" s="26" t="s">
        <v>78</v>
      </c>
      <c r="E15" s="49">
        <v>-1533193.68</v>
      </c>
      <c r="F15" s="49"/>
      <c r="G15" s="49">
        <v>-868905.94</v>
      </c>
    </row>
    <row r="16" spans="1:7">
      <c r="C16" s="48" t="s">
        <v>114</v>
      </c>
      <c r="E16" s="46">
        <v>13690363.289999999</v>
      </c>
      <c r="F16" s="49"/>
      <c r="G16" s="46">
        <v>20333350.249999993</v>
      </c>
    </row>
    <row r="17" spans="2:7">
      <c r="D17" s="20" t="s">
        <v>79</v>
      </c>
      <c r="E17" s="49">
        <f>SUM(E6:E16)</f>
        <v>-23482591.879999973</v>
      </c>
      <c r="F17" s="49"/>
      <c r="G17" s="49">
        <f>SUM(G6:G16)</f>
        <v>-11463655.340000007</v>
      </c>
    </row>
    <row r="18" spans="2:7">
      <c r="E18" s="49"/>
      <c r="F18" s="49"/>
      <c r="G18" s="49"/>
    </row>
    <row r="19" spans="2:7">
      <c r="B19" s="20" t="s">
        <v>80</v>
      </c>
      <c r="E19" s="49"/>
      <c r="F19" s="49"/>
      <c r="G19" s="49"/>
    </row>
    <row r="20" spans="2:7">
      <c r="C20" t="s">
        <v>81</v>
      </c>
      <c r="E20" s="49">
        <v>72114.559999999998</v>
      </c>
      <c r="F20" s="49"/>
      <c r="G20" s="49">
        <v>109880.41</v>
      </c>
    </row>
    <row r="21" spans="2:7">
      <c r="C21" t="s">
        <v>82</v>
      </c>
      <c r="E21" s="49">
        <v>184157.96000000002</v>
      </c>
      <c r="F21" s="49"/>
      <c r="G21" s="49">
        <v>167237.99</v>
      </c>
    </row>
    <row r="22" spans="2:7">
      <c r="C22" t="s">
        <v>83</v>
      </c>
      <c r="E22" s="46">
        <v>-163383.85</v>
      </c>
      <c r="F22" s="49"/>
      <c r="G22" s="46">
        <v>-150717.13</v>
      </c>
    </row>
    <row r="23" spans="2:7">
      <c r="D23" s="20" t="s">
        <v>84</v>
      </c>
      <c r="E23" s="49">
        <f>SUM(E20:E22)</f>
        <v>92888.670000000013</v>
      </c>
      <c r="F23" s="49"/>
      <c r="G23" s="49">
        <f>SUM(G20:G22)</f>
        <v>126401.27000000002</v>
      </c>
    </row>
    <row r="24" spans="2:7">
      <c r="E24" s="49"/>
      <c r="F24" s="49"/>
      <c r="G24" s="49"/>
    </row>
    <row r="25" spans="2:7">
      <c r="B25" s="20" t="s">
        <v>85</v>
      </c>
      <c r="E25" s="49"/>
      <c r="F25" s="49"/>
      <c r="G25" s="49"/>
    </row>
    <row r="26" spans="2:7">
      <c r="C26" t="s">
        <v>86</v>
      </c>
      <c r="E26" s="49">
        <v>4118956.63</v>
      </c>
      <c r="F26" s="49"/>
      <c r="G26" s="49">
        <v>5924161.8300000001</v>
      </c>
    </row>
    <row r="27" spans="2:7">
      <c r="C27" t="s">
        <v>87</v>
      </c>
      <c r="E27" s="49">
        <v>0</v>
      </c>
      <c r="F27" s="49"/>
      <c r="G27" s="49">
        <v>-278833.71999999997</v>
      </c>
    </row>
    <row r="28" spans="2:7">
      <c r="C28" t="s">
        <v>56</v>
      </c>
      <c r="E28" s="49">
        <v>3813251.23</v>
      </c>
      <c r="F28" s="49"/>
      <c r="G28" s="49">
        <v>4774741.63</v>
      </c>
    </row>
    <row r="29" spans="2:7">
      <c r="C29" t="s">
        <v>88</v>
      </c>
      <c r="E29" s="49">
        <v>244942.48000000074</v>
      </c>
      <c r="F29" s="49"/>
      <c r="G29" s="49">
        <v>857100.06</v>
      </c>
    </row>
    <row r="30" spans="2:7">
      <c r="C30" t="s">
        <v>89</v>
      </c>
      <c r="E30" s="49">
        <v>-17931847.440000001</v>
      </c>
      <c r="F30" s="49"/>
      <c r="G30" s="49">
        <v>-10219759.659999996</v>
      </c>
    </row>
    <row r="31" spans="2:7">
      <c r="C31" t="s">
        <v>90</v>
      </c>
      <c r="E31" s="49">
        <v>-12879904.130000001</v>
      </c>
      <c r="F31" s="49"/>
      <c r="G31" s="49">
        <v>-11132794.060000001</v>
      </c>
    </row>
    <row r="32" spans="2:7">
      <c r="C32" t="s">
        <v>91</v>
      </c>
      <c r="E32" s="46">
        <v>-7131557.9900000002</v>
      </c>
      <c r="F32" s="49"/>
      <c r="G32" s="46">
        <v>-6790283.3000000007</v>
      </c>
    </row>
    <row r="33" spans="2:7">
      <c r="D33" s="20" t="s">
        <v>92</v>
      </c>
      <c r="E33" s="49"/>
      <c r="F33" s="49"/>
      <c r="G33" s="49"/>
    </row>
    <row r="34" spans="2:7">
      <c r="D34" s="20" t="s">
        <v>93</v>
      </c>
      <c r="E34" s="49">
        <f>SUM(E26:E32)</f>
        <v>-29766159.220000006</v>
      </c>
      <c r="F34" s="49"/>
      <c r="G34" s="49">
        <f>SUM(G26:G32)</f>
        <v>-16865667.219999999</v>
      </c>
    </row>
    <row r="35" spans="2:7">
      <c r="E35" s="49"/>
      <c r="F35" s="49"/>
      <c r="G35" s="49"/>
    </row>
    <row r="36" spans="2:7">
      <c r="B36" s="20" t="s">
        <v>94</v>
      </c>
      <c r="E36" s="49"/>
      <c r="F36" s="49"/>
      <c r="G36" s="49"/>
    </row>
    <row r="37" spans="2:7">
      <c r="C37" t="s">
        <v>49</v>
      </c>
      <c r="E37" s="49">
        <v>48785570.060000017</v>
      </c>
      <c r="F37" s="49"/>
      <c r="G37" s="49">
        <v>46635563.900000006</v>
      </c>
    </row>
    <row r="38" spans="2:7">
      <c r="C38" t="s">
        <v>88</v>
      </c>
      <c r="E38" s="49">
        <v>3951540.1600000099</v>
      </c>
      <c r="F38" s="49"/>
      <c r="G38" s="49">
        <v>346360.49000000017</v>
      </c>
    </row>
    <row r="39" spans="2:7">
      <c r="C39" t="s">
        <v>95</v>
      </c>
      <c r="E39" s="49">
        <v>-2853018.1900000004</v>
      </c>
      <c r="F39" s="49"/>
      <c r="G39" s="49">
        <v>-2342526.9300000002</v>
      </c>
    </row>
    <row r="40" spans="2:7">
      <c r="C40" t="s">
        <v>96</v>
      </c>
      <c r="E40" s="49">
        <v>54897577</v>
      </c>
      <c r="F40" s="49"/>
      <c r="G40" s="49">
        <v>56981413</v>
      </c>
    </row>
    <row r="41" spans="2:7">
      <c r="C41" t="s">
        <v>97</v>
      </c>
      <c r="E41" s="46">
        <v>-54740873</v>
      </c>
      <c r="F41" s="49"/>
      <c r="G41" s="46">
        <v>-56886886</v>
      </c>
    </row>
    <row r="42" spans="2:7">
      <c r="D42" s="20" t="s">
        <v>98</v>
      </c>
      <c r="E42" s="49"/>
      <c r="F42" s="49"/>
      <c r="G42" s="49"/>
    </row>
    <row r="43" spans="2:7">
      <c r="D43" s="20" t="s">
        <v>99</v>
      </c>
      <c r="E43" s="49">
        <f>SUM(E37:E41)</f>
        <v>50040796.030000031</v>
      </c>
      <c r="F43" s="49"/>
      <c r="G43" s="49">
        <f>SUM(G37:G41)</f>
        <v>44733924.460000008</v>
      </c>
    </row>
    <row r="44" spans="2:7">
      <c r="E44" s="49"/>
      <c r="F44" s="49"/>
      <c r="G44" s="49"/>
    </row>
    <row r="45" spans="2:7">
      <c r="D45" s="20" t="s">
        <v>125</v>
      </c>
      <c r="E45" s="49">
        <f>+E43+E34+E23+E17</f>
        <v>-3115066.3999999464</v>
      </c>
      <c r="F45" s="49"/>
      <c r="G45" s="49">
        <f>+G43+G34+G23+G17</f>
        <v>16531003.170000002</v>
      </c>
    </row>
    <row r="46" spans="2:7">
      <c r="E46" s="49"/>
      <c r="F46" s="49"/>
      <c r="G46" s="49"/>
    </row>
    <row r="47" spans="2:7">
      <c r="B47" t="s">
        <v>100</v>
      </c>
      <c r="E47" s="46">
        <f>+G49</f>
        <v>60744915.060000002</v>
      </c>
      <c r="F47" s="54"/>
      <c r="G47" s="46">
        <v>44213911.890000001</v>
      </c>
    </row>
    <row r="48" spans="2:7" s="55" customFormat="1">
      <c r="C48" s="56"/>
      <c r="E48" s="47"/>
      <c r="F48" s="54"/>
      <c r="G48" s="47"/>
    </row>
    <row r="49" spans="2:7" ht="13.5" thickBot="1">
      <c r="B49" s="20" t="s">
        <v>101</v>
      </c>
      <c r="E49" s="52">
        <f>+E47+E48+E45</f>
        <v>57629848.660000056</v>
      </c>
      <c r="F49" s="49"/>
      <c r="G49" s="52">
        <f>+G47+G45</f>
        <v>60744915.060000002</v>
      </c>
    </row>
    <row r="50" spans="2:7" ht="13.5" thickTop="1">
      <c r="E50" s="49"/>
      <c r="F50" s="49"/>
      <c r="G50" s="49"/>
    </row>
    <row r="51" spans="2:7">
      <c r="E51" s="49"/>
      <c r="F51" s="49"/>
      <c r="G51" s="49"/>
    </row>
    <row r="52" spans="2:7">
      <c r="B52" s="20" t="s">
        <v>126</v>
      </c>
      <c r="E52" s="49"/>
      <c r="F52" s="49"/>
      <c r="G52" s="49"/>
    </row>
    <row r="53" spans="2:7">
      <c r="E53" s="49"/>
      <c r="F53" s="49"/>
      <c r="G53" s="49"/>
    </row>
    <row r="54" spans="2:7">
      <c r="B54" t="s">
        <v>127</v>
      </c>
      <c r="E54" s="49">
        <v>-32832874.819999993</v>
      </c>
      <c r="F54" s="49"/>
      <c r="G54" s="49">
        <v>-15520733.979999989</v>
      </c>
    </row>
    <row r="55" spans="2:7">
      <c r="B55" s="50" t="s">
        <v>128</v>
      </c>
      <c r="E55" s="49"/>
      <c r="F55" s="49"/>
      <c r="G55" s="49"/>
    </row>
    <row r="56" spans="2:7">
      <c r="B56" s="50" t="s">
        <v>102</v>
      </c>
      <c r="E56" s="49"/>
      <c r="F56" s="49"/>
      <c r="G56" s="49"/>
    </row>
    <row r="57" spans="2:7">
      <c r="C57" t="s">
        <v>103</v>
      </c>
      <c r="E57" s="49">
        <v>8073612.2699999996</v>
      </c>
      <c r="F57" s="49"/>
      <c r="G57" s="49">
        <v>6963026.8700000001</v>
      </c>
    </row>
    <row r="58" spans="2:7">
      <c r="C58" t="s">
        <v>104</v>
      </c>
      <c r="E58" s="49"/>
      <c r="F58" s="49"/>
      <c r="G58" s="49"/>
    </row>
    <row r="59" spans="2:7">
      <c r="D59" t="s">
        <v>105</v>
      </c>
      <c r="E59" s="49">
        <v>1480091.7600000005</v>
      </c>
      <c r="F59" s="49"/>
      <c r="G59" s="49">
        <v>-527593.65000000026</v>
      </c>
    </row>
    <row r="60" spans="2:7">
      <c r="D60" t="s">
        <v>4</v>
      </c>
      <c r="E60" s="49">
        <v>67638.13</v>
      </c>
      <c r="F60" s="49"/>
      <c r="G60" s="49">
        <v>-106416.86</v>
      </c>
    </row>
    <row r="61" spans="2:7">
      <c r="D61" t="s">
        <v>106</v>
      </c>
      <c r="E61" s="49">
        <v>-915.09000000000196</v>
      </c>
      <c r="F61" s="49"/>
      <c r="G61" s="49">
        <v>-63133.37000000009</v>
      </c>
    </row>
    <row r="62" spans="2:7">
      <c r="D62" t="s">
        <v>16</v>
      </c>
      <c r="E62" s="49">
        <v>382334.20999999973</v>
      </c>
      <c r="F62" s="49"/>
      <c r="G62" s="49">
        <v>-2103230.0499999998</v>
      </c>
    </row>
    <row r="63" spans="2:7">
      <c r="D63" t="s">
        <v>57</v>
      </c>
      <c r="E63" s="49">
        <v>-573414.57000000007</v>
      </c>
      <c r="F63" s="49"/>
      <c r="G63" s="49">
        <v>10533.090000000026</v>
      </c>
    </row>
    <row r="64" spans="2:7">
      <c r="D64" t="s">
        <v>19</v>
      </c>
      <c r="E64" s="46">
        <v>-79063.76999999999</v>
      </c>
      <c r="F64" s="49"/>
      <c r="G64" s="46">
        <v>-116107.39000000001</v>
      </c>
    </row>
    <row r="65" spans="2:7">
      <c r="E65" s="49"/>
      <c r="F65" s="49"/>
      <c r="G65" s="49"/>
    </row>
    <row r="66" spans="2:7" ht="13.5" thickBot="1">
      <c r="D66" s="20" t="s">
        <v>107</v>
      </c>
      <c r="E66" s="52">
        <f>+SUM(E54:E64)</f>
        <v>-23482591.879999992</v>
      </c>
      <c r="F66" s="49"/>
      <c r="G66" s="52">
        <f>+SUM(G54:G64)</f>
        <v>-11463655.339999989</v>
      </c>
    </row>
    <row r="67" spans="2:7" ht="13.5" thickTop="1">
      <c r="E67" s="49"/>
      <c r="F67" s="49"/>
      <c r="G67" s="49"/>
    </row>
    <row r="68" spans="2:7">
      <c r="E68" s="49"/>
      <c r="F68" s="49"/>
      <c r="G68" s="49"/>
    </row>
    <row r="69" spans="2:7">
      <c r="B69" t="s">
        <v>108</v>
      </c>
      <c r="E69" s="49"/>
      <c r="F69" s="49"/>
      <c r="G69" s="49"/>
    </row>
    <row r="70" spans="2:7">
      <c r="E70" s="49"/>
      <c r="F70" s="49"/>
      <c r="G70" s="49"/>
    </row>
    <row r="71" spans="2:7" s="26" customFormat="1">
      <c r="C71" s="25" t="s">
        <v>109</v>
      </c>
      <c r="D71" s="25"/>
      <c r="E71" s="49">
        <v>13354814.5</v>
      </c>
      <c r="F71" s="49"/>
      <c r="G71" s="49">
        <v>3334</v>
      </c>
    </row>
    <row r="72" spans="2:7">
      <c r="C72" s="25" t="s">
        <v>110</v>
      </c>
      <c r="D72" s="25"/>
      <c r="E72" s="49">
        <v>69652.320000000007</v>
      </c>
      <c r="F72" s="49"/>
      <c r="G72" s="49">
        <v>39258.67</v>
      </c>
    </row>
  </sheetData>
  <mergeCells count="1">
    <mergeCell ref="A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Statement of Net Position</vt:lpstr>
      <vt:lpstr>Stmt of Rev Exp and Chg Net</vt:lpstr>
      <vt:lpstr>Statement of Cash Flows</vt:lpstr>
      <vt:lpstr>'Statement of Net Position'!Print_Area</vt:lpstr>
      <vt:lpstr>'Statement of Net Position'!Print_Titles</vt:lpstr>
    </vt:vector>
  </TitlesOfParts>
  <Company>UW System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UWSA</dc:creator>
  <cp:lastModifiedBy>Connie Christianson</cp:lastModifiedBy>
  <cp:lastPrinted>2004-12-02T18:22:17Z</cp:lastPrinted>
  <dcterms:created xsi:type="dcterms:W3CDTF">2002-12-27T16:50:56Z</dcterms:created>
  <dcterms:modified xsi:type="dcterms:W3CDTF">2015-02-02T16:04:38Z</dcterms:modified>
</cp:coreProperties>
</file>