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Position'!$A$1:$G$48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19" i="2" l="1"/>
  <c r="E19" i="2"/>
  <c r="G12" i="2"/>
  <c r="G20" i="2" s="1"/>
  <c r="G31" i="2" s="1"/>
  <c r="G36" i="2" s="1"/>
  <c r="G41" i="2" s="1"/>
  <c r="E39" i="2" s="1"/>
  <c r="E41" i="2" s="1"/>
  <c r="E12" i="2"/>
  <c r="E20" i="2" s="1"/>
  <c r="E31" i="2" s="1"/>
  <c r="E36" i="2" s="1"/>
  <c r="G46" i="1"/>
  <c r="E46" i="1"/>
  <c r="G37" i="1"/>
  <c r="E37" i="1"/>
  <c r="E20" i="1"/>
  <c r="G20" i="1"/>
  <c r="E13" i="3"/>
  <c r="E60" i="3"/>
  <c r="E37" i="3"/>
  <c r="E30" i="3"/>
  <c r="E19" i="3"/>
  <c r="G60" i="3"/>
  <c r="G37" i="3"/>
  <c r="G30" i="3"/>
  <c r="G13" i="3"/>
  <c r="G19" i="3"/>
  <c r="G39" i="3" l="1"/>
  <c r="G43" i="3" s="1"/>
  <c r="E41" i="3" s="1"/>
  <c r="E39" i="3"/>
  <c r="A2" i="3"/>
  <c r="E43" i="3" l="1"/>
  <c r="A2" i="2"/>
</calcChain>
</file>

<file path=xl/sharedStrings.xml><?xml version="1.0" encoding="utf-8"?>
<sst xmlns="http://schemas.openxmlformats.org/spreadsheetml/2006/main" count="128" uniqueCount="110">
  <si>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</si>
  <si>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</si>
  <si>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</si>
  <si>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</si>
  <si>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</si>
  <si>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</si>
  <si>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</si>
  <si>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</si>
  <si>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</si>
  <si>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</si>
  <si>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</si>
  <si>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</si>
  <si>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</si>
  <si>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</si>
  <si>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</si>
  <si>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</si>
  <si>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</si>
  <si>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</si>
  <si>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</si>
  <si>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</si>
  <si>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</si>
  <si>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</si>
  <si>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</si>
  <si>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</si>
  <si>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</si>
  <si>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</si>
  <si>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</si>
  <si>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</si>
  <si>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</si>
  <si>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</si>
  <si>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</si>
  <si>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</si>
  <si>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</si>
  <si>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</si>
  <si>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</si>
  <si>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</si>
  <si>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</si>
  <si>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</si>
  <si>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</si>
  <si>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</si>
  <si>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</si>
  <si>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</si>
  <si>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</si>
  <si>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</si>
  <si>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</si>
  <si>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Interest on Indebtedness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</si>
  <si>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</si>
  <si>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</si>
  <si>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</si>
  <si>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</si>
  <si>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</si>
  <si>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</si>
  <si>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</si>
  <si>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</si>
  <si>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</si>
  <si>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</si>
  <si>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</si>
  <si>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</si>
  <si>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</si>
  <si>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</si>
  <si>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</si>
  <si>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</si>
  <si>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</si>
  <si>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</si>
  <si>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</si>
  <si>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</si>
  <si>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</si>
  <si>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</si>
  <si>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</si>
  <si>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</si>
  <si>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</si>
  <si>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</si>
  <si>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</si>
  <si>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</si>
  <si>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</si>
  <si>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</si>
  <si>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</si>
  <si>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</si>
  <si>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</si>
  <si>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</si>
  <si>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</si>
  <si>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</si>
  <si>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</si>
  <si>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</si>
  <si>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</si>
  <si>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</si>
  <si>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</si>
  <si>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</si>
  <si>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</si>
  <si>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</si>
  <si>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</si>
  <si>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</si>
  <si>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</si>
  <si>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June 30, 2014</t>
  </si>
  <si>
    <t>June 30, 2013</t>
  </si>
  <si>
    <t>Year Ended</t>
  </si>
  <si>
    <t>Other Revenues</t>
  </si>
  <si>
    <t>Unamortized Loss on Debt Refunding</t>
  </si>
  <si>
    <t>Statement of Net Position</t>
  </si>
  <si>
    <t>Statement of Revenues, Expenses and Changes in Net Assets</t>
  </si>
  <si>
    <t>University of Wisconsin System - Extension</t>
  </si>
  <si>
    <t>Investment Income (net of Investment Expense)</t>
  </si>
  <si>
    <t>Gain on Disposal of Capital Assets</t>
  </si>
  <si>
    <t>Loss Before Capital Additions/Deductions</t>
  </si>
  <si>
    <t>INCREASE IN NET POSITION</t>
  </si>
  <si>
    <t>Net Cash Provided (Used) in Capital and Related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</si>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</sst>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43" fontId="8" fillId="0" borderId="0" xfId="1" quotePrefix="1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0" fillId="0" borderId="2" xfId="1" applyFont="1" applyBorder="1"/>
    <xf numFmtId="0" fontId="4" fillId="0" borderId="2" xfId="0" applyFont="1" applyBorder="1" applyAlignment="1"/>
    <xf numFmtId="0" fontId="2" fillId="0" borderId="2" xfId="0" applyFont="1" applyBorder="1" applyAlignment="1"/>
    <xf numFmtId="43" fontId="1" fillId="0" borderId="2" xfId="1" applyFont="1" applyFill="1" applyBorder="1" applyAlignment="1"/>
    <xf numFmtId="43" fontId="2" fillId="0" borderId="2" xfId="1" applyFont="1" applyFill="1" applyBorder="1" applyAlignment="1"/>
    <xf numFmtId="0" fontId="0" fillId="0" borderId="0" xfId="0" applyAlignment="1"/>
    <xf numFmtId="43" fontId="8" fillId="0" borderId="0" xfId="1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43" fontId="8" fillId="0" borderId="0" xfId="1" quotePrefix="1" applyFont="1" applyFill="1" applyAlignment="1">
      <alignment horizontal="center"/>
    </xf>
    <xf numFmtId="0" fontId="3" fillId="0" borderId="0" xfId="0" applyFont="1" applyAlignment="1"/>
    <xf numFmtId="43" fontId="0" fillId="0" borderId="0" xfId="1" applyFont="1" applyAlignment="1"/>
    <xf numFmtId="0" fontId="1" fillId="0" borderId="0" xfId="0" applyFont="1" applyAlignment="1"/>
    <xf numFmtId="43" fontId="0" fillId="0" borderId="2" xfId="1" applyFont="1" applyBorder="1" applyAlignment="1"/>
    <xf numFmtId="43" fontId="0" fillId="0" borderId="3" xfId="1" applyFont="1" applyBorder="1" applyAlignment="1"/>
    <xf numFmtId="0" fontId="5" fillId="0" borderId="0" xfId="0" applyFont="1" applyAlignment="1"/>
    <xf numFmtId="0" fontId="1" fillId="0" borderId="0" xfId="0" applyFont="1" applyFill="1" applyAlignment="1"/>
    <xf numFmtId="43" fontId="2" fillId="0" borderId="5" xfId="1" applyFont="1" applyFill="1" applyBorder="1"/>
    <xf numFmtId="43" fontId="2" fillId="0" borderId="4" xfId="1" applyFont="1" applyFill="1" applyBorder="1"/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98</v>
      </c>
      <c r="B1" s="2"/>
      <c r="C1" s="2"/>
      <c r="D1" s="2"/>
      <c r="E1" s="11"/>
      <c r="F1" s="22"/>
      <c r="G1" s="11"/>
    </row>
    <row r="2" spans="1:7" ht="18">
      <c r="A2" s="5" t="s">
        <v>100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27</v>
      </c>
      <c r="F5" s="9"/>
      <c r="G5" s="26"/>
    </row>
    <row r="6" spans="1:7">
      <c r="C6" s="1" t="s">
        <v>1</v>
      </c>
      <c r="E6" s="9">
        <v>33708219.190000005</v>
      </c>
      <c r="F6" s="9"/>
      <c r="G6" s="32">
        <v>26681889.590000004</v>
      </c>
    </row>
    <row r="7" spans="1:7">
      <c r="C7" s="1" t="s">
        <v>2</v>
      </c>
      <c r="E7" s="9">
        <v>6764821.540000001</v>
      </c>
      <c r="F7" s="9"/>
      <c r="G7" s="46">
        <v>9761358.4899999984</v>
      </c>
    </row>
    <row r="8" spans="1:7">
      <c r="C8" s="1" t="s">
        <v>3</v>
      </c>
      <c r="E8" s="9">
        <v>334955</v>
      </c>
      <c r="F8" s="9"/>
      <c r="G8" s="33">
        <v>285686.15000000002</v>
      </c>
    </row>
    <row r="9" spans="1:7">
      <c r="C9" s="1" t="s">
        <v>89</v>
      </c>
      <c r="E9" s="22">
        <v>1178624.3700000001</v>
      </c>
      <c r="F9" s="9"/>
      <c r="G9" s="22">
        <v>1136055.42</v>
      </c>
    </row>
    <row r="10" spans="1:7">
      <c r="D10" s="1" t="s">
        <v>4</v>
      </c>
      <c r="E10" s="9">
        <v>41986620.100000001</v>
      </c>
      <c r="F10" s="9"/>
      <c r="G10" s="9">
        <v>37864989.649999999</v>
      </c>
    </row>
    <row r="11" spans="1:7">
      <c r="F11" s="9"/>
      <c r="G11" s="26"/>
    </row>
    <row r="12" spans="1:7">
      <c r="B12" s="1" t="s">
        <v>5</v>
      </c>
      <c r="F12" s="9"/>
      <c r="G12" s="26"/>
    </row>
    <row r="13" spans="1:7">
      <c r="C13" s="1" t="s">
        <v>6</v>
      </c>
      <c r="E13" s="9">
        <v>10083338.859999999</v>
      </c>
      <c r="F13" s="9"/>
      <c r="G13" s="34">
        <v>8509670.0500000007</v>
      </c>
    </row>
    <row r="14" spans="1:7">
      <c r="C14" s="1" t="s">
        <v>7</v>
      </c>
      <c r="E14" s="9">
        <v>418982.86</v>
      </c>
      <c r="F14" s="9"/>
      <c r="G14" s="34">
        <v>418982.86</v>
      </c>
    </row>
    <row r="15" spans="1:7">
      <c r="C15" s="1" t="s">
        <v>8</v>
      </c>
      <c r="E15" s="9">
        <v>724187.96</v>
      </c>
      <c r="F15" s="9"/>
      <c r="G15" s="34">
        <v>213783.65</v>
      </c>
    </row>
    <row r="16" spans="1:7">
      <c r="C16" s="1" t="s">
        <v>46</v>
      </c>
      <c r="E16" s="9">
        <v>41440.700000000004</v>
      </c>
      <c r="F16" s="9"/>
      <c r="G16" s="46">
        <v>4561339.53</v>
      </c>
    </row>
    <row r="17" spans="2:7">
      <c r="C17" s="1" t="s">
        <v>9</v>
      </c>
      <c r="E17" s="9">
        <v>19899738.640000001</v>
      </c>
      <c r="F17" s="9"/>
      <c r="G17" s="34">
        <v>21425252.550000001</v>
      </c>
    </row>
    <row r="18" spans="2:7">
      <c r="C18" s="1" t="s">
        <v>10</v>
      </c>
      <c r="E18" s="9">
        <v>8470983.6199999992</v>
      </c>
      <c r="F18" s="9"/>
      <c r="G18" s="34">
        <v>5099582.47</v>
      </c>
    </row>
    <row r="19" spans="2:7">
      <c r="D19" s="1" t="s">
        <v>11</v>
      </c>
      <c r="E19" s="70">
        <v>39638672.640000001</v>
      </c>
      <c r="F19" s="9"/>
      <c r="G19" s="70">
        <v>40228611.109999999</v>
      </c>
    </row>
    <row r="20" spans="2:7" s="6" customFormat="1">
      <c r="D20" s="6" t="s">
        <v>12</v>
      </c>
      <c r="E20" s="22">
        <f>+E19+E10</f>
        <v>81625292.74000001</v>
      </c>
      <c r="F20" s="9"/>
      <c r="G20" s="22">
        <f>+G19+G10</f>
        <v>78093600.75999999</v>
      </c>
    </row>
    <row r="21" spans="2:7">
      <c r="F21" s="9"/>
      <c r="G21" s="26"/>
    </row>
    <row r="22" spans="2:7">
      <c r="B22" s="6" t="s">
        <v>50</v>
      </c>
      <c r="C22" s="25"/>
      <c r="F22" s="9"/>
      <c r="G22" s="26"/>
    </row>
    <row r="23" spans="2:7">
      <c r="B23" s="25"/>
      <c r="C23" s="25" t="s">
        <v>97</v>
      </c>
      <c r="E23" s="22">
        <v>36088.11</v>
      </c>
      <c r="F23" s="9"/>
      <c r="G23" s="22">
        <v>23655.17</v>
      </c>
    </row>
    <row r="24" spans="2:7">
      <c r="F24" s="9"/>
      <c r="G24" s="26"/>
    </row>
    <row r="25" spans="2:7">
      <c r="B25" s="6" t="s">
        <v>13</v>
      </c>
      <c r="F25" s="9"/>
      <c r="G25" s="26"/>
    </row>
    <row r="26" spans="2:7">
      <c r="B26" s="1" t="s">
        <v>14</v>
      </c>
      <c r="F26" s="9"/>
      <c r="G26" s="26"/>
    </row>
    <row r="27" spans="2:7">
      <c r="C27" s="1" t="s">
        <v>15</v>
      </c>
      <c r="E27" s="9">
        <v>3207622.34</v>
      </c>
      <c r="F27" s="9"/>
      <c r="G27" s="35">
        <v>4092704.28</v>
      </c>
    </row>
    <row r="28" spans="2:7">
      <c r="C28" s="1" t="s">
        <v>16</v>
      </c>
      <c r="E28" s="9">
        <v>267319.99</v>
      </c>
      <c r="F28" s="9"/>
      <c r="G28" s="35">
        <v>241514.53</v>
      </c>
    </row>
    <row r="29" spans="2:7">
      <c r="C29" s="1" t="s">
        <v>48</v>
      </c>
      <c r="E29" s="9">
        <v>3154614.9699999997</v>
      </c>
      <c r="F29" s="9"/>
      <c r="G29" s="35">
        <v>904897.05</v>
      </c>
    </row>
    <row r="30" spans="2:7">
      <c r="C30" s="1" t="s">
        <v>17</v>
      </c>
      <c r="E30" s="9">
        <v>2990375.96</v>
      </c>
      <c r="F30" s="9"/>
      <c r="G30" s="35">
        <v>3158157.39</v>
      </c>
    </row>
    <row r="31" spans="2:7">
      <c r="D31" s="1" t="s">
        <v>18</v>
      </c>
      <c r="E31" s="71">
        <v>9619933.2599999998</v>
      </c>
      <c r="F31" s="9"/>
      <c r="G31" s="71">
        <v>8397273.25</v>
      </c>
    </row>
    <row r="32" spans="2:7">
      <c r="F32" s="9"/>
      <c r="G32" s="26"/>
    </row>
    <row r="33" spans="1:7">
      <c r="B33" s="1" t="s">
        <v>19</v>
      </c>
      <c r="F33" s="9"/>
      <c r="G33" s="26"/>
    </row>
    <row r="34" spans="1:7">
      <c r="C34" s="1" t="s">
        <v>16</v>
      </c>
      <c r="E34" s="9">
        <v>3503486.75</v>
      </c>
      <c r="F34" s="9"/>
      <c r="G34" s="36">
        <v>3759787.79</v>
      </c>
    </row>
    <row r="35" spans="1:7">
      <c r="C35" s="1" t="s">
        <v>17</v>
      </c>
      <c r="E35" s="22">
        <v>3170409.23</v>
      </c>
      <c r="F35" s="9"/>
      <c r="G35" s="22">
        <v>3059361.32</v>
      </c>
    </row>
    <row r="36" spans="1:7">
      <c r="D36" s="1" t="s">
        <v>20</v>
      </c>
      <c r="E36" s="9">
        <v>6673895.9800000004</v>
      </c>
      <c r="F36" s="9"/>
      <c r="G36" s="9">
        <v>6819149.1099999994</v>
      </c>
    </row>
    <row r="37" spans="1:7" s="6" customFormat="1">
      <c r="D37" s="6" t="s">
        <v>21</v>
      </c>
      <c r="E37" s="22">
        <f>+E36+E31</f>
        <v>16293829.24</v>
      </c>
      <c r="F37" s="9"/>
      <c r="G37" s="22">
        <f>+G36+G31</f>
        <v>15216422.359999999</v>
      </c>
    </row>
    <row r="38" spans="1:7">
      <c r="F38" s="9"/>
      <c r="G38" s="26"/>
    </row>
    <row r="39" spans="1:7">
      <c r="B39" s="6" t="s">
        <v>51</v>
      </c>
      <c r="F39" s="9"/>
      <c r="G39" s="26"/>
    </row>
    <row r="40" spans="1:7">
      <c r="C40" s="25" t="s">
        <v>53</v>
      </c>
      <c r="E40" s="9">
        <v>25784527.039999999</v>
      </c>
      <c r="F40" s="9"/>
      <c r="G40" s="37">
        <v>27717638.739999998</v>
      </c>
    </row>
    <row r="41" spans="1:7">
      <c r="C41" s="1" t="s">
        <v>22</v>
      </c>
      <c r="F41" s="9"/>
      <c r="G41" s="37"/>
    </row>
    <row r="42" spans="1:7">
      <c r="D42" s="1" t="s">
        <v>23</v>
      </c>
      <c r="E42" s="9">
        <v>5043.63</v>
      </c>
      <c r="F42" s="9"/>
      <c r="G42" s="37">
        <v>4093.79</v>
      </c>
    </row>
    <row r="43" spans="1:7">
      <c r="D43" s="1" t="s">
        <v>24</v>
      </c>
      <c r="E43" s="9">
        <v>15140375.030000001</v>
      </c>
      <c r="F43" s="9"/>
      <c r="G43" s="37">
        <v>12320849.699999999</v>
      </c>
    </row>
    <row r="44" spans="1:7">
      <c r="D44" s="1" t="s">
        <v>25</v>
      </c>
      <c r="E44" s="9">
        <v>5692633.4800000004</v>
      </c>
      <c r="F44" s="9"/>
      <c r="G44" s="37">
        <v>8497748.4400000013</v>
      </c>
    </row>
    <row r="45" spans="1:7">
      <c r="C45" s="1" t="s">
        <v>26</v>
      </c>
      <c r="E45" s="22">
        <v>18744972.430000003</v>
      </c>
      <c r="F45" s="9"/>
      <c r="G45" s="22">
        <v>14360502.9</v>
      </c>
    </row>
    <row r="46" spans="1:7" s="6" customFormat="1" ht="13.5" thickBot="1">
      <c r="D46" s="6" t="s">
        <v>52</v>
      </c>
      <c r="E46" s="12">
        <f>SUM(E40:E45)</f>
        <v>65367551.610000014</v>
      </c>
      <c r="F46" s="9"/>
      <c r="G46" s="12">
        <f>SUM(G40:G45)</f>
        <v>62900833.57</v>
      </c>
    </row>
    <row r="47" spans="1:7" ht="13.5" thickTop="1">
      <c r="A47" s="2"/>
      <c r="B47" s="2"/>
      <c r="C47" s="2"/>
      <c r="D47" s="2"/>
      <c r="E47" s="11"/>
      <c r="F47" s="11"/>
      <c r="G47" s="28"/>
    </row>
    <row r="48" spans="1:7">
      <c r="F48" s="9"/>
      <c r="G48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99</v>
      </c>
      <c r="B1" s="14"/>
      <c r="C1" s="15"/>
      <c r="D1" s="15"/>
      <c r="E1" s="28"/>
      <c r="F1" s="15"/>
      <c r="G1" s="11"/>
    </row>
    <row r="2" spans="1:7" s="1" customFormat="1">
      <c r="A2" s="51" t="str">
        <f>+'Statement of Net Position'!A2</f>
        <v>University of Wisconsin System - Extension</v>
      </c>
      <c r="B2" s="51"/>
      <c r="C2" s="51"/>
      <c r="D2" s="51"/>
      <c r="E2" s="31" t="s">
        <v>95</v>
      </c>
      <c r="F2" s="13"/>
      <c r="G2" s="23" t="s">
        <v>95</v>
      </c>
    </row>
    <row r="3" spans="1:7" s="1" customFormat="1">
      <c r="A3" s="52"/>
      <c r="B3" s="52"/>
      <c r="C3" s="52"/>
      <c r="D3" s="52"/>
      <c r="E3" s="49" t="s">
        <v>93</v>
      </c>
      <c r="F3" s="13"/>
      <c r="G3" s="49" t="s">
        <v>94</v>
      </c>
    </row>
    <row r="4" spans="1:7" s="1" customFormat="1">
      <c r="A4" s="16" t="s">
        <v>28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29</v>
      </c>
      <c r="C5" s="13"/>
      <c r="D5" s="13"/>
      <c r="E5" s="26"/>
      <c r="F5" s="13"/>
      <c r="G5" s="9"/>
    </row>
    <row r="6" spans="1:7" s="1" customFormat="1">
      <c r="A6" s="13"/>
      <c r="B6" s="13"/>
      <c r="D6" s="13"/>
      <c r="E6" s="26"/>
      <c r="F6" s="13"/>
      <c r="G6" s="9"/>
    </row>
    <row r="7" spans="1:7" s="1" customFormat="1">
      <c r="C7" s="47" t="s">
        <v>60</v>
      </c>
      <c r="E7" s="38">
        <v>1479062.8800000001</v>
      </c>
      <c r="G7" s="9">
        <v>996774.41</v>
      </c>
    </row>
    <row r="8" spans="1:7" s="1" customFormat="1">
      <c r="C8" s="1" t="s">
        <v>30</v>
      </c>
      <c r="E8" s="38">
        <v>14959951.549999997</v>
      </c>
      <c r="G8" s="9">
        <v>36737637.839999996</v>
      </c>
    </row>
    <row r="9" spans="1:7" s="1" customFormat="1">
      <c r="C9" s="1" t="s">
        <v>31</v>
      </c>
      <c r="E9" s="39">
        <v>22399463.43</v>
      </c>
      <c r="G9" s="9">
        <v>25811745.330000002</v>
      </c>
    </row>
    <row r="10" spans="1:7" s="1" customFormat="1">
      <c r="C10" s="1" t="s">
        <v>32</v>
      </c>
      <c r="E10" s="40">
        <v>12662856.59</v>
      </c>
      <c r="G10" s="9">
        <v>8530621.2300000004</v>
      </c>
    </row>
    <row r="11" spans="1:7" s="1" customFormat="1">
      <c r="C11" s="1" t="s">
        <v>33</v>
      </c>
      <c r="E11" s="41">
        <v>258735.68</v>
      </c>
      <c r="F11" s="3"/>
      <c r="G11" s="11">
        <v>251.12999999999738</v>
      </c>
    </row>
    <row r="12" spans="1:7" s="1" customFormat="1">
      <c r="D12" s="6" t="s">
        <v>34</v>
      </c>
      <c r="E12" s="9">
        <f>SUM(E7:E11)</f>
        <v>51760070.130000003</v>
      </c>
      <c r="F12" s="6"/>
      <c r="G12" s="9">
        <f>SUM(G7:G11)</f>
        <v>72077029.939999998</v>
      </c>
    </row>
    <row r="13" spans="1:7" s="1" customFormat="1">
      <c r="E13" s="26"/>
      <c r="G13" s="9"/>
    </row>
    <row r="14" spans="1:7" s="1" customFormat="1">
      <c r="B14" s="6" t="s">
        <v>35</v>
      </c>
      <c r="E14" s="26"/>
      <c r="G14" s="9"/>
    </row>
    <row r="15" spans="1:7" s="1" customFormat="1">
      <c r="C15" s="1" t="s">
        <v>36</v>
      </c>
      <c r="E15" s="42">
        <v>85066412.13000001</v>
      </c>
      <c r="G15" s="9">
        <v>83548901.979999989</v>
      </c>
    </row>
    <row r="16" spans="1:7" s="1" customFormat="1">
      <c r="C16" s="1" t="s">
        <v>37</v>
      </c>
      <c r="E16" s="42">
        <v>27496667.020000003</v>
      </c>
      <c r="G16" s="9">
        <v>40617945.579999998</v>
      </c>
    </row>
    <row r="17" spans="2:7" s="1" customFormat="1">
      <c r="C17" s="1" t="s">
        <v>38</v>
      </c>
      <c r="E17" s="42">
        <v>269615.41000000003</v>
      </c>
      <c r="G17" s="9">
        <v>624022.66999999993</v>
      </c>
    </row>
    <row r="18" spans="2:7" s="1" customFormat="1">
      <c r="C18" s="1" t="s">
        <v>39</v>
      </c>
      <c r="E18" s="45">
        <v>2616722.14</v>
      </c>
      <c r="F18" s="3"/>
      <c r="G18" s="22">
        <v>2731056.15</v>
      </c>
    </row>
    <row r="19" spans="2:7" s="1" customFormat="1">
      <c r="D19" s="6" t="s">
        <v>40</v>
      </c>
      <c r="E19" s="45">
        <f>SUM(E15:E18)</f>
        <v>115449416.7</v>
      </c>
      <c r="F19" s="3"/>
      <c r="G19" s="45">
        <f>SUM(G15:G18)</f>
        <v>127521926.38</v>
      </c>
    </row>
    <row r="20" spans="2:7" s="1" customFormat="1">
      <c r="D20" s="6" t="s">
        <v>56</v>
      </c>
      <c r="E20" s="9">
        <f>+E12-E19</f>
        <v>-63689346.57</v>
      </c>
      <c r="F20" s="6"/>
      <c r="G20" s="9">
        <f>+G12-G19</f>
        <v>-55444896.439999998</v>
      </c>
    </row>
    <row r="21" spans="2:7" s="1" customFormat="1">
      <c r="E21" s="26"/>
      <c r="G21" s="9"/>
    </row>
    <row r="22" spans="2:7" s="1" customFormat="1">
      <c r="B22" s="6" t="s">
        <v>41</v>
      </c>
      <c r="E22" s="26"/>
      <c r="G22" s="9"/>
    </row>
    <row r="23" spans="2:7" s="1" customFormat="1">
      <c r="C23" s="1" t="s">
        <v>42</v>
      </c>
      <c r="E23" s="43">
        <v>57521935.140000001</v>
      </c>
      <c r="G23" s="9">
        <v>64112728.299999997</v>
      </c>
    </row>
    <row r="24" spans="2:7" s="1" customFormat="1">
      <c r="C24" s="1" t="s">
        <v>43</v>
      </c>
      <c r="E24" s="43">
        <v>4876146.3600000003</v>
      </c>
      <c r="G24" s="9">
        <v>4516893.21</v>
      </c>
    </row>
    <row r="25" spans="2:7" s="1" customFormat="1">
      <c r="C25" s="25" t="s">
        <v>101</v>
      </c>
      <c r="E25" s="46">
        <v>2040824.42</v>
      </c>
      <c r="F25" s="3"/>
      <c r="G25" s="9">
        <v>1221589.73</v>
      </c>
    </row>
    <row r="26" spans="2:7" s="1" customFormat="1">
      <c r="C26" s="25" t="s">
        <v>102</v>
      </c>
      <c r="E26" s="44">
        <v>43291</v>
      </c>
      <c r="G26" s="9">
        <v>100884</v>
      </c>
    </row>
    <row r="27" spans="2:7" s="1" customFormat="1">
      <c r="C27" s="1" t="s">
        <v>45</v>
      </c>
      <c r="E27" s="44">
        <v>-163947.97</v>
      </c>
      <c r="G27" s="9">
        <v>-179365.61000000002</v>
      </c>
    </row>
    <row r="28" spans="2:7" s="1" customFormat="1">
      <c r="C28" s="1" t="s">
        <v>49</v>
      </c>
      <c r="E28" s="44">
        <v>-2481981.9</v>
      </c>
      <c r="G28" s="9">
        <v>-1599706.15</v>
      </c>
    </row>
    <row r="29" spans="2:7" s="1" customFormat="1">
      <c r="C29" s="25" t="s">
        <v>57</v>
      </c>
      <c r="E29" s="45">
        <v>1787316.0600000003</v>
      </c>
      <c r="F29" s="3"/>
      <c r="G29" s="22">
        <v>-13185603.670000002</v>
      </c>
    </row>
    <row r="30" spans="2:7" s="1" customFormat="1">
      <c r="D30" s="25"/>
      <c r="E30" s="26"/>
      <c r="G30" s="9"/>
    </row>
    <row r="31" spans="2:7" s="1" customFormat="1">
      <c r="D31" s="25" t="s">
        <v>103</v>
      </c>
      <c r="E31" s="9">
        <f>+SUM(E20,E23:E29)</f>
        <v>-65763.459999999031</v>
      </c>
      <c r="G31" s="9">
        <f>+SUM(G20,G23:G29)</f>
        <v>-457476.63000000082</v>
      </c>
    </row>
    <row r="32" spans="2:7" s="1" customFormat="1">
      <c r="E32" s="26"/>
      <c r="G32" s="9"/>
    </row>
    <row r="33" spans="1:7" s="1" customFormat="1">
      <c r="C33" s="25" t="s">
        <v>47</v>
      </c>
      <c r="E33" s="48">
        <v>173236.65</v>
      </c>
      <c r="G33" s="9">
        <v>373293.66000000003</v>
      </c>
    </row>
    <row r="34" spans="1:7" s="1" customFormat="1">
      <c r="C34" s="25" t="s">
        <v>44</v>
      </c>
      <c r="E34" s="53">
        <v>2359244.85</v>
      </c>
      <c r="G34" s="22">
        <v>3531752.27</v>
      </c>
    </row>
    <row r="35" spans="1:7" s="1" customFormat="1">
      <c r="E35" s="27"/>
      <c r="G35" s="10"/>
    </row>
    <row r="36" spans="1:7" s="1" customFormat="1">
      <c r="D36" s="6" t="s">
        <v>104</v>
      </c>
      <c r="E36" s="9">
        <f>+SUM(E31,E33:E34)</f>
        <v>2466718.040000001</v>
      </c>
      <c r="F36" s="6"/>
      <c r="G36" s="9">
        <f>+SUM(G31,G33:G34)</f>
        <v>3447569.2999999993</v>
      </c>
    </row>
    <row r="37" spans="1:7" s="1" customFormat="1">
      <c r="E37" s="26"/>
      <c r="G37" s="9"/>
    </row>
    <row r="38" spans="1:7" s="1" customFormat="1">
      <c r="B38" s="6" t="s">
        <v>51</v>
      </c>
      <c r="E38" s="26"/>
      <c r="G38" s="9"/>
    </row>
    <row r="39" spans="1:7" s="1" customFormat="1">
      <c r="C39" s="25" t="s">
        <v>54</v>
      </c>
      <c r="E39" s="45">
        <f>+G41</f>
        <v>62900833.569999993</v>
      </c>
      <c r="F39" s="3"/>
      <c r="G39" s="22">
        <v>59453264.269999996</v>
      </c>
    </row>
    <row r="40" spans="1:7" s="1" customFormat="1">
      <c r="E40" s="27"/>
      <c r="F40" s="10"/>
      <c r="G40" s="10"/>
    </row>
    <row r="41" spans="1:7" s="1" customFormat="1" ht="13.5" thickBot="1">
      <c r="C41" s="6" t="s">
        <v>55</v>
      </c>
      <c r="E41" s="12">
        <f>+E39+E36</f>
        <v>65367551.609999992</v>
      </c>
      <c r="F41" s="4"/>
      <c r="G41" s="12">
        <f>+G39+G36</f>
        <v>62900833.569999993</v>
      </c>
    </row>
    <row r="42" spans="1:7" s="1" customFormat="1" ht="13.5" thickTop="1">
      <c r="A42" s="2"/>
      <c r="B42" s="2"/>
      <c r="C42" s="2"/>
      <c r="D42" s="2"/>
      <c r="E42" s="28"/>
      <c r="F42" s="2"/>
      <c r="G42" s="11"/>
    </row>
    <row r="43" spans="1:7" s="1" customFormat="1">
      <c r="E43" s="26"/>
      <c r="G43" s="9"/>
    </row>
    <row r="44" spans="1:7" s="1" customFormat="1">
      <c r="A44" s="13"/>
      <c r="B44" s="13"/>
      <c r="C44" s="13"/>
      <c r="D44" s="13"/>
      <c r="E44" s="24"/>
      <c r="F44" s="13"/>
      <c r="G44" s="9"/>
    </row>
    <row r="45" spans="1:7" s="1" customFormat="1">
      <c r="E45" s="9"/>
      <c r="G45" s="9"/>
    </row>
    <row r="46" spans="1:7" s="1" customFormat="1">
      <c r="E46" s="9"/>
      <c r="G46" s="9"/>
    </row>
    <row r="47" spans="1:7" s="1" customFormat="1">
      <c r="E47" s="9"/>
      <c r="G47" s="9"/>
    </row>
    <row r="48" spans="1:7" s="1" customFormat="1">
      <c r="E48" s="9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RowHeight="12.75"/>
  <cols>
    <col min="1" max="1" width="5.42578125" style="58" customWidth="1"/>
    <col min="2" max="2" width="5" style="58" customWidth="1"/>
    <col min="3" max="3" width="4" style="58" customWidth="1"/>
    <col min="4" max="4" width="51.140625" style="58" bestFit="1" customWidth="1"/>
    <col min="5" max="5" width="17.28515625" style="58" bestFit="1" customWidth="1"/>
    <col min="6" max="6" width="3" style="58" customWidth="1"/>
    <col min="7" max="7" width="17.28515625" style="58" bestFit="1" customWidth="1"/>
    <col min="8" max="16384" width="9.140625" style="58"/>
  </cols>
  <sheetData>
    <row r="1" spans="1:7" ht="18">
      <c r="A1" s="54" t="s">
        <v>58</v>
      </c>
      <c r="B1" s="54"/>
      <c r="C1" s="55"/>
      <c r="D1" s="55"/>
      <c r="E1" s="56"/>
      <c r="F1" s="55"/>
      <c r="G1" s="57"/>
    </row>
    <row r="2" spans="1:7" s="61" customFormat="1">
      <c r="A2" s="51" t="str">
        <f>+'Statement of Net Position'!A2</f>
        <v>University of Wisconsin System - Extension</v>
      </c>
      <c r="B2" s="51"/>
      <c r="C2" s="51"/>
      <c r="D2" s="51"/>
      <c r="E2" s="59" t="s">
        <v>95</v>
      </c>
      <c r="F2" s="60"/>
      <c r="G2" s="59" t="s">
        <v>95</v>
      </c>
    </row>
    <row r="3" spans="1:7" s="61" customFormat="1">
      <c r="A3" s="52"/>
      <c r="B3" s="52"/>
      <c r="C3" s="52"/>
      <c r="D3" s="52"/>
      <c r="E3" s="62" t="s">
        <v>93</v>
      </c>
      <c r="F3" s="60"/>
      <c r="G3" s="62" t="s">
        <v>94</v>
      </c>
    </row>
    <row r="4" spans="1:7" s="61" customFormat="1">
      <c r="A4" s="50"/>
      <c r="B4" s="50"/>
      <c r="C4" s="50"/>
      <c r="D4" s="50"/>
      <c r="E4" s="62"/>
      <c r="F4" s="60"/>
      <c r="G4" s="62"/>
    </row>
    <row r="5" spans="1:7">
      <c r="B5" s="63" t="s">
        <v>59</v>
      </c>
    </row>
    <row r="6" spans="1:7">
      <c r="C6" s="58" t="s">
        <v>60</v>
      </c>
      <c r="E6" s="64">
        <v>1492891.3800000001</v>
      </c>
      <c r="F6" s="64"/>
      <c r="G6" s="64">
        <v>974286.64</v>
      </c>
    </row>
    <row r="7" spans="1:7">
      <c r="C7" s="58" t="s">
        <v>61</v>
      </c>
      <c r="E7" s="64">
        <v>43032936.469999999</v>
      </c>
      <c r="F7" s="64"/>
      <c r="G7" s="64">
        <v>57725995.590000004</v>
      </c>
    </row>
    <row r="8" spans="1:7">
      <c r="C8" s="58" t="s">
        <v>32</v>
      </c>
      <c r="E8" s="64">
        <v>12103235.1</v>
      </c>
      <c r="F8" s="64"/>
      <c r="G8" s="64">
        <v>8544688.3399999999</v>
      </c>
    </row>
    <row r="9" spans="1:7">
      <c r="C9" s="58" t="s">
        <v>62</v>
      </c>
      <c r="E9" s="64">
        <v>44112.449999999983</v>
      </c>
      <c r="F9" s="64"/>
      <c r="G9" s="64">
        <v>-842122.42999999993</v>
      </c>
    </row>
    <row r="10" spans="1:7">
      <c r="C10" s="58" t="s">
        <v>63</v>
      </c>
      <c r="E10" s="64">
        <v>-86036692.660000011</v>
      </c>
      <c r="F10" s="64"/>
      <c r="G10" s="64">
        <v>-84762849.129999995</v>
      </c>
    </row>
    <row r="11" spans="1:7">
      <c r="C11" s="58" t="s">
        <v>64</v>
      </c>
      <c r="E11" s="64">
        <v>-27014614.220000003</v>
      </c>
      <c r="F11" s="64"/>
      <c r="G11" s="64">
        <v>-40161919.230000004</v>
      </c>
    </row>
    <row r="12" spans="1:7">
      <c r="C12" s="65" t="s">
        <v>96</v>
      </c>
      <c r="E12" s="56">
        <v>591.00999999995111</v>
      </c>
      <c r="F12" s="64"/>
      <c r="G12" s="56">
        <v>-588303.48999999987</v>
      </c>
    </row>
    <row r="13" spans="1:7">
      <c r="D13" s="63" t="s">
        <v>65</v>
      </c>
      <c r="E13" s="64">
        <f>SUM(E6:E12)</f>
        <v>-56377540.470000006</v>
      </c>
      <c r="F13" s="64"/>
      <c r="G13" s="64">
        <f>SUM(G6:G12)</f>
        <v>-59110223.709999993</v>
      </c>
    </row>
    <row r="14" spans="1:7">
      <c r="E14" s="64"/>
      <c r="F14" s="64"/>
      <c r="G14" s="64"/>
    </row>
    <row r="15" spans="1:7">
      <c r="B15" s="63" t="s">
        <v>66</v>
      </c>
      <c r="E15" s="64"/>
      <c r="F15" s="64"/>
      <c r="G15" s="64"/>
    </row>
    <row r="16" spans="1:7">
      <c r="C16" s="58" t="s">
        <v>67</v>
      </c>
      <c r="E16" s="64">
        <v>75997.230000000025</v>
      </c>
      <c r="F16" s="64"/>
      <c r="G16" s="64">
        <v>117875.28999999992</v>
      </c>
    </row>
    <row r="17" spans="2:7">
      <c r="C17" s="58" t="s">
        <v>68</v>
      </c>
      <c r="E17" s="64">
        <v>3583266.5300000003</v>
      </c>
      <c r="F17" s="64"/>
      <c r="G17" s="64">
        <v>3245829.15</v>
      </c>
    </row>
    <row r="18" spans="2:7">
      <c r="C18" s="58" t="s">
        <v>69</v>
      </c>
      <c r="E18" s="56">
        <v>-3178815.1100000003</v>
      </c>
      <c r="F18" s="64"/>
      <c r="G18" s="56">
        <v>-2925260.2699999996</v>
      </c>
    </row>
    <row r="19" spans="2:7">
      <c r="D19" s="63" t="s">
        <v>70</v>
      </c>
      <c r="E19" s="64">
        <f>SUM(E16:E18)</f>
        <v>480448.64999999991</v>
      </c>
      <c r="F19" s="64"/>
      <c r="G19" s="64">
        <f>SUM(G16:G18)</f>
        <v>438444.17000000039</v>
      </c>
    </row>
    <row r="20" spans="2:7">
      <c r="E20" s="64"/>
      <c r="F20" s="64"/>
      <c r="G20" s="64"/>
    </row>
    <row r="21" spans="2:7">
      <c r="B21" s="63" t="s">
        <v>71</v>
      </c>
      <c r="E21" s="64"/>
      <c r="F21" s="64"/>
      <c r="G21" s="64"/>
    </row>
    <row r="22" spans="2:7">
      <c r="C22" s="58" t="s">
        <v>72</v>
      </c>
      <c r="E22" s="64">
        <v>0</v>
      </c>
      <c r="F22" s="64"/>
      <c r="G22" s="64">
        <v>10570.559999999998</v>
      </c>
    </row>
    <row r="23" spans="2:7">
      <c r="C23" s="58" t="s">
        <v>73</v>
      </c>
      <c r="E23" s="64">
        <v>0</v>
      </c>
      <c r="F23" s="64"/>
      <c r="G23" s="64">
        <v>-18918.07</v>
      </c>
    </row>
    <row r="24" spans="2:7">
      <c r="C24" s="58" t="s">
        <v>47</v>
      </c>
      <c r="E24" s="64">
        <v>173236.65</v>
      </c>
      <c r="F24" s="64"/>
      <c r="G24" s="64">
        <v>373293.66000000003</v>
      </c>
    </row>
    <row r="25" spans="2:7">
      <c r="C25" s="58" t="s">
        <v>74</v>
      </c>
      <c r="E25" s="64">
        <v>2378643.8200000003</v>
      </c>
      <c r="F25" s="64"/>
      <c r="G25" s="64">
        <v>3551775.43</v>
      </c>
    </row>
    <row r="26" spans="2:7">
      <c r="C26" s="58" t="s">
        <v>75</v>
      </c>
      <c r="E26" s="64">
        <v>-904670.36999999965</v>
      </c>
      <c r="F26" s="64"/>
      <c r="G26" s="64">
        <v>508076.52</v>
      </c>
    </row>
    <row r="27" spans="2:7">
      <c r="C27" s="58" t="s">
        <v>76</v>
      </c>
      <c r="E27" s="64">
        <v>-1674942.95</v>
      </c>
      <c r="F27" s="64"/>
      <c r="G27" s="64">
        <v>-1379840.8</v>
      </c>
    </row>
    <row r="28" spans="2:7">
      <c r="C28" s="58" t="s">
        <v>77</v>
      </c>
      <c r="E28" s="56">
        <v>-787584.21</v>
      </c>
      <c r="F28" s="64"/>
      <c r="G28" s="56">
        <v>-819624.66999999993</v>
      </c>
    </row>
    <row r="29" spans="2:7">
      <c r="D29" s="63" t="s">
        <v>105</v>
      </c>
      <c r="E29" s="64"/>
      <c r="F29" s="64"/>
      <c r="G29" s="64"/>
    </row>
    <row r="30" spans="2:7">
      <c r="D30" s="63" t="s">
        <v>78</v>
      </c>
      <c r="E30" s="64">
        <f>SUM(E22:E28)</f>
        <v>-815317.05999999936</v>
      </c>
      <c r="F30" s="64"/>
      <c r="G30" s="64">
        <f>SUM(G22:G28)</f>
        <v>2225332.63</v>
      </c>
    </row>
    <row r="31" spans="2:7">
      <c r="E31" s="64"/>
      <c r="F31" s="64"/>
      <c r="G31" s="64"/>
    </row>
    <row r="32" spans="2:7">
      <c r="B32" s="63" t="s">
        <v>79</v>
      </c>
      <c r="E32" s="64"/>
      <c r="F32" s="64"/>
      <c r="G32" s="64"/>
    </row>
    <row r="33" spans="2:7">
      <c r="C33" s="58" t="s">
        <v>42</v>
      </c>
      <c r="E33" s="64">
        <v>59580775.520000003</v>
      </c>
      <c r="F33" s="64"/>
      <c r="G33" s="64">
        <v>65912382.32</v>
      </c>
    </row>
    <row r="34" spans="2:7">
      <c r="C34" s="58" t="s">
        <v>74</v>
      </c>
      <c r="E34" s="64">
        <v>6639944.8600000013</v>
      </c>
      <c r="F34" s="64"/>
      <c r="G34" s="64">
        <v>-8669815.5500000007</v>
      </c>
    </row>
    <row r="35" spans="2:7">
      <c r="C35" s="58" t="s">
        <v>80</v>
      </c>
      <c r="E35" s="66">
        <v>-2481981.9</v>
      </c>
      <c r="F35" s="64"/>
      <c r="G35" s="66">
        <v>-1599706.15</v>
      </c>
    </row>
    <row r="36" spans="2:7">
      <c r="D36" s="63" t="s">
        <v>81</v>
      </c>
      <c r="E36" s="64"/>
      <c r="F36" s="64"/>
      <c r="G36" s="64"/>
    </row>
    <row r="37" spans="2:7">
      <c r="D37" s="63" t="s">
        <v>82</v>
      </c>
      <c r="E37" s="64">
        <f>SUM(E33:E35)</f>
        <v>63738738.480000004</v>
      </c>
      <c r="F37" s="64"/>
      <c r="G37" s="64">
        <f>SUM(G33:G35)</f>
        <v>55642860.619999997</v>
      </c>
    </row>
    <row r="38" spans="2:7">
      <c r="E38" s="64"/>
      <c r="F38" s="64"/>
      <c r="G38" s="64"/>
    </row>
    <row r="39" spans="2:7">
      <c r="D39" s="63" t="s">
        <v>106</v>
      </c>
      <c r="E39" s="64">
        <f>+E37+E30+E19+E13</f>
        <v>7026329.599999994</v>
      </c>
      <c r="F39" s="64"/>
      <c r="G39" s="64">
        <f>+G37+G30+G19+G13</f>
        <v>-803586.28999999166</v>
      </c>
    </row>
    <row r="40" spans="2:7">
      <c r="E40" s="64"/>
      <c r="F40" s="64"/>
      <c r="G40" s="64"/>
    </row>
    <row r="41" spans="2:7">
      <c r="B41" s="58" t="s">
        <v>83</v>
      </c>
      <c r="E41" s="56">
        <f>+G43</f>
        <v>26681889.590000011</v>
      </c>
      <c r="F41" s="64"/>
      <c r="G41" s="56">
        <v>27485475.880000003</v>
      </c>
    </row>
    <row r="42" spans="2:7">
      <c r="E42" s="64"/>
      <c r="F42" s="64"/>
      <c r="G42" s="64"/>
    </row>
    <row r="43" spans="2:7" ht="13.5" thickBot="1">
      <c r="B43" s="63" t="s">
        <v>84</v>
      </c>
      <c r="E43" s="67">
        <f>+E41+E39</f>
        <v>33708219.190000005</v>
      </c>
      <c r="F43" s="64"/>
      <c r="G43" s="67">
        <f>+G41+G39</f>
        <v>26681889.590000011</v>
      </c>
    </row>
    <row r="44" spans="2:7" ht="13.5" thickTop="1">
      <c r="E44" s="64"/>
      <c r="F44" s="64"/>
      <c r="G44" s="64"/>
    </row>
    <row r="45" spans="2:7">
      <c r="E45" s="64"/>
      <c r="F45" s="64"/>
      <c r="G45" s="64"/>
    </row>
    <row r="46" spans="2:7">
      <c r="B46" s="63" t="s">
        <v>107</v>
      </c>
      <c r="E46" s="64"/>
      <c r="F46" s="64"/>
      <c r="G46" s="64"/>
    </row>
    <row r="47" spans="2:7">
      <c r="E47" s="64"/>
      <c r="F47" s="64"/>
      <c r="G47" s="64"/>
    </row>
    <row r="48" spans="2:7">
      <c r="B48" s="58" t="s">
        <v>108</v>
      </c>
      <c r="E48" s="64">
        <v>-63689346.57</v>
      </c>
      <c r="F48" s="64"/>
      <c r="G48" s="64">
        <v>-55444896.439999998</v>
      </c>
    </row>
    <row r="49" spans="2:7">
      <c r="B49" s="68" t="s">
        <v>109</v>
      </c>
      <c r="E49" s="64"/>
      <c r="F49" s="64"/>
      <c r="G49" s="64"/>
    </row>
    <row r="50" spans="2:7">
      <c r="B50" s="68" t="s">
        <v>85</v>
      </c>
      <c r="E50" s="64"/>
      <c r="F50" s="64"/>
      <c r="G50" s="64"/>
    </row>
    <row r="51" spans="2:7">
      <c r="C51" s="58" t="s">
        <v>86</v>
      </c>
      <c r="E51" s="64">
        <v>2616722.14</v>
      </c>
      <c r="F51" s="64"/>
      <c r="G51" s="64">
        <v>2731056.15</v>
      </c>
    </row>
    <row r="52" spans="2:7">
      <c r="C52" s="58" t="s">
        <v>87</v>
      </c>
      <c r="E52" s="64"/>
      <c r="F52" s="64"/>
      <c r="G52" s="64"/>
    </row>
    <row r="53" spans="2:7">
      <c r="D53" s="58" t="s">
        <v>88</v>
      </c>
      <c r="E53" s="64">
        <v>2933593.7699999996</v>
      </c>
      <c r="F53" s="64"/>
      <c r="G53" s="64">
        <v>635659.34000000008</v>
      </c>
    </row>
    <row r="54" spans="2:7">
      <c r="D54" s="58" t="s">
        <v>3</v>
      </c>
      <c r="E54" s="64">
        <v>-49268.85</v>
      </c>
      <c r="F54" s="64"/>
      <c r="G54" s="64">
        <v>55834.090000000004</v>
      </c>
    </row>
    <row r="55" spans="2:7">
      <c r="D55" s="58" t="s">
        <v>89</v>
      </c>
      <c r="E55" s="64">
        <v>-42684.08</v>
      </c>
      <c r="F55" s="64"/>
      <c r="G55" s="64">
        <v>43625.479999999938</v>
      </c>
    </row>
    <row r="56" spans="2:7">
      <c r="D56" s="58" t="s">
        <v>15</v>
      </c>
      <c r="E56" s="64">
        <v>-339541.27999999991</v>
      </c>
      <c r="F56" s="64"/>
      <c r="G56" s="64">
        <v>-790784.96999999986</v>
      </c>
    </row>
    <row r="57" spans="2:7">
      <c r="D57" s="58" t="s">
        <v>48</v>
      </c>
      <c r="E57" s="64">
        <v>2249717.92</v>
      </c>
      <c r="F57" s="64"/>
      <c r="G57" s="64">
        <v>-6274121.96</v>
      </c>
    </row>
    <row r="58" spans="2:7">
      <c r="D58" s="58" t="s">
        <v>17</v>
      </c>
      <c r="E58" s="56">
        <v>-56733.519999999982</v>
      </c>
      <c r="F58" s="64"/>
      <c r="G58" s="56">
        <v>-66595.400000000009</v>
      </c>
    </row>
    <row r="59" spans="2:7">
      <c r="E59" s="64"/>
      <c r="F59" s="64"/>
      <c r="G59" s="64"/>
    </row>
    <row r="60" spans="2:7" ht="13.5" thickBot="1">
      <c r="D60" s="63" t="s">
        <v>90</v>
      </c>
      <c r="E60" s="67">
        <f>+SUM(E48:E58)</f>
        <v>-56377540.469999999</v>
      </c>
      <c r="F60" s="64"/>
      <c r="G60" s="67">
        <f>+SUM(G48:G58)</f>
        <v>-59110223.709999993</v>
      </c>
    </row>
    <row r="61" spans="2:7" ht="13.5" thickTop="1">
      <c r="E61" s="64"/>
      <c r="F61" s="64"/>
      <c r="G61" s="64"/>
    </row>
    <row r="62" spans="2:7">
      <c r="E62" s="64"/>
      <c r="F62" s="64"/>
      <c r="G62" s="64"/>
    </row>
    <row r="63" spans="2:7">
      <c r="B63" s="58" t="s">
        <v>91</v>
      </c>
      <c r="E63" s="64"/>
      <c r="F63" s="64"/>
      <c r="G63" s="64"/>
    </row>
    <row r="64" spans="2:7">
      <c r="E64" s="64"/>
      <c r="F64" s="64"/>
      <c r="G64" s="64"/>
    </row>
    <row r="65" spans="3:7">
      <c r="C65" s="69" t="s">
        <v>92</v>
      </c>
      <c r="D65" s="69"/>
      <c r="E65" s="64">
        <v>1355264.97</v>
      </c>
      <c r="F65" s="64"/>
      <c r="G65" s="64">
        <v>761949.71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2015-02-02T16:24:03Z</dcterms:modified>
</cp:coreProperties>
</file>