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 King\Desktop\"/>
    </mc:Choice>
  </mc:AlternateContent>
  <xr:revisionPtr revIDLastSave="0" documentId="8_{A31748CC-C301-4550-901E-F5DFB7132F8D}" xr6:coauthVersionLast="47" xr6:coauthVersionMax="47" xr10:uidLastSave="{00000000-0000-0000-0000-000000000000}"/>
  <bookViews>
    <workbookView xWindow="-110" yWindow="-110" windowWidth="19420" windowHeight="10420" xr2:uid="{8D10FAA4-EEFF-482E-9B10-E669BCA0AB1B}"/>
  </bookViews>
  <sheets>
    <sheet name="136-9500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2" i="1" l="1"/>
  <c r="E43" i="1"/>
  <c r="D43" i="1"/>
  <c r="C43" i="1"/>
  <c r="B43" i="1"/>
  <c r="F43" i="1" s="1"/>
  <c r="F42" i="1"/>
  <c r="F41" i="1"/>
  <c r="F39" i="1"/>
  <c r="F38" i="1"/>
  <c r="F35" i="1"/>
  <c r="F34" i="1"/>
  <c r="F32" i="1"/>
  <c r="F31" i="1"/>
  <c r="F30" i="1"/>
  <c r="N29" i="1"/>
  <c r="F29" i="1"/>
  <c r="F25" i="1"/>
  <c r="F23" i="1"/>
  <c r="F22" i="1"/>
  <c r="N18" i="1"/>
  <c r="E14" i="1"/>
  <c r="D14" i="1"/>
  <c r="D44" i="1" s="1"/>
  <c r="D46" i="1" s="1"/>
  <c r="D55" i="1" s="1"/>
  <c r="C14" i="1"/>
  <c r="B14" i="1"/>
  <c r="F14" i="1" s="1"/>
  <c r="F13" i="1"/>
</calcChain>
</file>

<file path=xl/sharedStrings.xml><?xml version="1.0" encoding="utf-8"?>
<sst xmlns="http://schemas.openxmlformats.org/spreadsheetml/2006/main" count="499" uniqueCount="187">
  <si>
    <t>Business Unit: UWSTO</t>
  </si>
  <si>
    <t>Fiscal Year: 2023</t>
  </si>
  <si>
    <t>Fund</t>
  </si>
  <si>
    <t>Program</t>
  </si>
  <si>
    <t>Dept</t>
  </si>
  <si>
    <t>Account</t>
  </si>
  <si>
    <t>Acct Descr</t>
  </si>
  <si>
    <t>Amount</t>
  </si>
  <si>
    <t>Line Descr</t>
  </si>
  <si>
    <t>Jrnl Ln Ref</t>
  </si>
  <si>
    <t>Posted Date</t>
  </si>
  <si>
    <t>Jrnl Date</t>
  </si>
  <si>
    <t>Jrnl ID</t>
  </si>
  <si>
    <t>Managers: WIELAND, CURTIS L</t>
  </si>
  <si>
    <t>Opening Balance</t>
  </si>
  <si>
    <t>Funds: 136</t>
  </si>
  <si>
    <t>Covered By P-Card Rebate</t>
  </si>
  <si>
    <t>Depts: 950006-SA Assessments Clearing</t>
  </si>
  <si>
    <t>136</t>
  </si>
  <si>
    <t>1</t>
  </si>
  <si>
    <t>950006</t>
  </si>
  <si>
    <t>9210</t>
  </si>
  <si>
    <t>Rebates - P Card and Other Ven</t>
  </si>
  <si>
    <t>REBATE - P-CARD</t>
  </si>
  <si>
    <t xml:space="preserve"> </t>
  </si>
  <si>
    <t>IUJTAW0134</t>
  </si>
  <si>
    <t>Program: All</t>
  </si>
  <si>
    <t>3430</t>
  </si>
  <si>
    <t>Insurance-Worker's Comp</t>
  </si>
  <si>
    <t>WORKER COMP PREM FY23</t>
  </si>
  <si>
    <t>IUJMJE0132</t>
  </si>
  <si>
    <t>JE1588</t>
  </si>
  <si>
    <t>Period: 1 (Jul) - 13 (Close)</t>
  </si>
  <si>
    <t>2623</t>
  </si>
  <si>
    <t>Services - Miscellaneous</t>
  </si>
  <si>
    <t>REBATE - PROCUREMENT ASSESS</t>
  </si>
  <si>
    <t>REBATE - PROCURE TRUE-UP</t>
  </si>
  <si>
    <t>Budget</t>
  </si>
  <si>
    <t>Period 13</t>
  </si>
  <si>
    <t>Actuals</t>
  </si>
  <si>
    <t>Encumbrances</t>
  </si>
  <si>
    <t>Balance</t>
  </si>
  <si>
    <t>SESAC LICENSE FEE 23</t>
  </si>
  <si>
    <t>IUJMJE0130</t>
  </si>
  <si>
    <t>REVENUE</t>
  </si>
  <si>
    <t>ASCAP LICENSE FEE FY23</t>
  </si>
  <si>
    <t>IUJMJE0063</t>
  </si>
  <si>
    <t>-Total Revenue</t>
  </si>
  <si>
    <t>2650</t>
  </si>
  <si>
    <t>Services - Internal</t>
  </si>
  <si>
    <t>FUND 128 ASSESSMENT</t>
  </si>
  <si>
    <t>IUJMJE0229</t>
  </si>
  <si>
    <t>--Misc. Revenue</t>
  </si>
  <si>
    <t>FY23 IBIS ASSESSMENT PR</t>
  </si>
  <si>
    <t>IUJTAW0033</t>
  </si>
  <si>
    <t>----[9210] Rebates - P Card and Other Ven</t>
  </si>
  <si>
    <t>STAR ASSESSMENT PR FY23</t>
  </si>
  <si>
    <t>IUJTAW0031</t>
  </si>
  <si>
    <t>TOTAL</t>
  </si>
  <si>
    <t>FY23 SCO PR ASSESSMENT</t>
  </si>
  <si>
    <t>IUJTAW0032</t>
  </si>
  <si>
    <t>EXPENSES</t>
  </si>
  <si>
    <t>3730</t>
  </si>
  <si>
    <t>Memberships</t>
  </si>
  <si>
    <t>GLOBAL MUSIC RIGHTS</t>
  </si>
  <si>
    <t>IUJMJE0170</t>
  </si>
  <si>
    <t>Net Activities</t>
  </si>
  <si>
    <t>MUSIC PERFORMANCE AGREEMENT</t>
  </si>
  <si>
    <t>IUJMJE0069</t>
  </si>
  <si>
    <t>-Expenses</t>
  </si>
  <si>
    <t>LEGAL SERVICE ASSESSMENT</t>
  </si>
  <si>
    <t>IUJCRF0049</t>
  </si>
  <si>
    <t>--Non Salary &amp; Wages</t>
  </si>
  <si>
    <t>Will be cleared out in P-13</t>
  </si>
  <si>
    <t>---Supplies and Expense PlanUW</t>
  </si>
  <si>
    <t>Common Systems Related</t>
  </si>
  <si>
    <t>----Services</t>
  </si>
  <si>
    <t>2600</t>
  </si>
  <si>
    <t>DP Services-State &amp; Univ Dept</t>
  </si>
  <si>
    <t>COMMON SYSTEMS FEE LIT FY23</t>
  </si>
  <si>
    <t>JE1917</t>
  </si>
  <si>
    <t>-----Services - Internal</t>
  </si>
  <si>
    <t>CS-ASSESSMENT</t>
  </si>
  <si>
    <t>IUJMJE0188</t>
  </si>
  <si>
    <t>-------[2600] DP Services-State &amp; Univ Dept</t>
  </si>
  <si>
    <t>COMMON SYSTEMS FY23</t>
  </si>
  <si>
    <t>VC9915</t>
  </si>
  <si>
    <t>-------[2650] Services - Internal</t>
  </si>
  <si>
    <t>3151</t>
  </si>
  <si>
    <t>Software Maintenance Payments</t>
  </si>
  <si>
    <t>-----Services-External (Prof, Misc)</t>
  </si>
  <si>
    <t>CS-EAB</t>
  </si>
  <si>
    <t>-------[2623] Services - Miscellaneous</t>
  </si>
  <si>
    <t>CS-ESRI</t>
  </si>
  <si>
    <t>----Miscellaneous Expense</t>
  </si>
  <si>
    <t>CS-QUALTRICS</t>
  </si>
  <si>
    <t>-----Insurance Expense</t>
  </si>
  <si>
    <t>CS-SPSS-IBM</t>
  </si>
  <si>
    <t>------Other Insurance Expense</t>
  </si>
  <si>
    <t>CS-TURNITIN</t>
  </si>
  <si>
    <t>--------[3440] Insurance-Other</t>
  </si>
  <si>
    <t>Will be charged to units in FY24</t>
  </si>
  <si>
    <t>-------[3420] Insurance-Property</t>
  </si>
  <si>
    <t>-------[3425] Insurance-Liability(State)</t>
  </si>
  <si>
    <t>Assessments back to units</t>
  </si>
  <si>
    <t>-------[3430] Insurance-Worker's Comp</t>
  </si>
  <si>
    <t>3420</t>
  </si>
  <si>
    <t>Insurance-Property</t>
  </si>
  <si>
    <t>PROPERTY PREM FEE FY23</t>
  </si>
  <si>
    <t>JE1906</t>
  </si>
  <si>
    <t>-----Software (Purchases and Maint)</t>
  </si>
  <si>
    <t>PROPERTY PREMIUM DOA</t>
  </si>
  <si>
    <t>-------[3151] Software Maintenance Payments</t>
  </si>
  <si>
    <t>3425</t>
  </si>
  <si>
    <t>Insurance-Liability(State)</t>
  </si>
  <si>
    <t>MALP &amp; LIAB FEE FY23</t>
  </si>
  <si>
    <t>JE1766</t>
  </si>
  <si>
    <t>------[3730] Memberships</t>
  </si>
  <si>
    <t>MALPRACTICE &amp; LIABILITY DOA</t>
  </si>
  <si>
    <t>---Special Purpose</t>
  </si>
  <si>
    <t>----Other Special Purpose</t>
  </si>
  <si>
    <t>WORKER COMP PREM DOA</t>
  </si>
  <si>
    <t>------[5805] Transfer Out-DOA Bldg Trust Fd</t>
  </si>
  <si>
    <t>3440</t>
  </si>
  <si>
    <t>Insurance-Other</t>
  </si>
  <si>
    <t>-----[5800] Transfer-Interfund-NonFederal</t>
  </si>
  <si>
    <t>CHANCELLORS LIABILITY PREM</t>
  </si>
  <si>
    <t>IUJJLL0016</t>
  </si>
  <si>
    <t>---Debt Service</t>
  </si>
  <si>
    <t>5705</t>
  </si>
  <si>
    <t>Debt Service - Principal</t>
  </si>
  <si>
    <t>PRINCIPAL - CLEARING ACCOUNT</t>
  </si>
  <si>
    <t>JE1530</t>
  </si>
  <si>
    <t>-----[5705] Debt Service - Principal</t>
  </si>
  <si>
    <t>5/1//23 DBT SVC</t>
  </si>
  <si>
    <t>IUJMJE0143</t>
  </si>
  <si>
    <t>-----[5706] Debt Service - Interest</t>
  </si>
  <si>
    <t>04/06/23 DBT SVC</t>
  </si>
  <si>
    <t>IUJMJE0123</t>
  </si>
  <si>
    <t>JE1450</t>
  </si>
  <si>
    <t>Current Year Operating Net</t>
  </si>
  <si>
    <t>10/17/22 DBT SVC</t>
  </si>
  <si>
    <t>IUJAMH5929</t>
  </si>
  <si>
    <t>Add Prior Year Cash Balance</t>
  </si>
  <si>
    <t>JE0430</t>
  </si>
  <si>
    <t>Sub-Total</t>
  </si>
  <si>
    <t>5706</t>
  </si>
  <si>
    <t>Debt Service - Interest</t>
  </si>
  <si>
    <t>INTEREST - CLEARING ACCOUNT</t>
  </si>
  <si>
    <t>JE1833</t>
  </si>
  <si>
    <t>Conversion to Cash Basis:</t>
  </si>
  <si>
    <t>6/1/23 DBT SVC</t>
  </si>
  <si>
    <t>IUJMJE0171</t>
  </si>
  <si>
    <t>Current Year Adjustment: Accounts Receivable</t>
  </si>
  <si>
    <t>Current Year Adjustment: Prepaid Expenses</t>
  </si>
  <si>
    <t>Current Year Adjustment: Investments</t>
  </si>
  <si>
    <t>Current Year Adjustment: Accounts Payable</t>
  </si>
  <si>
    <t>Current Year Adjustment: Payroll and Benefits Liability</t>
  </si>
  <si>
    <t>JE0568</t>
  </si>
  <si>
    <t>Current Year Adjustment: Deferred Revenue</t>
  </si>
  <si>
    <t>JE0569</t>
  </si>
  <si>
    <t>Current Year Adjustment: Other Liabilities</t>
  </si>
  <si>
    <t>11/1/22 DBT SVC</t>
  </si>
  <si>
    <t>IUJAMH5932</t>
  </si>
  <si>
    <t>Calculated Cash Balance (Periods 1-13)</t>
  </si>
  <si>
    <t>Actual Cash - Account 6100</t>
  </si>
  <si>
    <t>7/7/22 DBT SVC</t>
  </si>
  <si>
    <t>IUJAMH5907</t>
  </si>
  <si>
    <t>5800</t>
  </si>
  <si>
    <t>Transfer-Interfund-NonFederal</t>
  </si>
  <si>
    <t>MUNICIPAL SERV FEE FY23</t>
  </si>
  <si>
    <t>IUJMJE0091</t>
  </si>
  <si>
    <t>JE1320</t>
  </si>
  <si>
    <t>MUNICIPAL SERVICES</t>
  </si>
  <si>
    <t>5805</t>
  </si>
  <si>
    <t>Transfer Out-DOA Bldg Trust Fd</t>
  </si>
  <si>
    <t>MOVE 22H2L FR 950006-900425</t>
  </si>
  <si>
    <t>ITEM 26</t>
  </si>
  <si>
    <t>VC9925</t>
  </si>
  <si>
    <t>DEC(A)22 BTF 22H2L</t>
  </si>
  <si>
    <t>IUJAMH5949</t>
  </si>
  <si>
    <t>Completed By:</t>
  </si>
  <si>
    <t>AW</t>
  </si>
  <si>
    <t>Completed Date:</t>
  </si>
  <si>
    <t>Reviewed By:</t>
  </si>
  <si>
    <t>TB</t>
  </si>
  <si>
    <t>Reviewed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</si>
</sst>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2" borderId="0" xfId="0" applyFill="1"/>
    <xf numFmtId="44" fontId="0" fillId="0" borderId="0" xfId="1" applyFont="1" applyFill="1"/>
    <xf numFmtId="0" fontId="2" fillId="0" borderId="0" xfId="0" applyFont="1" applyAlignment="1">
      <alignment horizontal="center"/>
    </xf>
    <xf numFmtId="44" fontId="2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44" fontId="0" fillId="0" borderId="0" xfId="0" applyNumberFormat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2" fillId="2" borderId="0" xfId="0" applyFont="1" applyFill="1"/>
    <xf numFmtId="44" fontId="0" fillId="3" borderId="1" xfId="0" applyNumberFormat="1" applyFill="1" applyBorder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2" xfId="0" applyFont="1" applyBorder="1"/>
    <xf numFmtId="14" fontId="4" fillId="0" borderId="3" xfId="0" applyNumberFormat="1" applyFont="1" applyBorder="1"/>
    <xf numFmtId="1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1EA1-2876-4281-A182-6A748548FFD1}">
  <sheetPr>
    <tabColor rgb="FFFFC000"/>
    <pageSetUpPr fitToPage="1"/>
  </sheetPr>
  <dimension ref="A1:R70"/>
  <sheetViews>
    <sheetView tabSelected="1" workbookViewId="0">
      <selection sqref="A1:F1"/>
    </sheetView>
  </sheetViews>
  <sheetFormatPr defaultRowHeight="14.5" x14ac:dyDescent="0.35"/>
  <cols>
    <col min="1" max="1" width="43" customWidth="1"/>
    <col min="2" max="2" width="9.453125" customWidth="1"/>
    <col min="3" max="3" width="11.453125" customWidth="1"/>
    <col min="4" max="4" width="13" customWidth="1"/>
    <col min="5" max="5" width="15.81640625" customWidth="1"/>
    <col min="6" max="6" width="13" customWidth="1"/>
    <col min="8" max="8" width="5.453125" bestFit="1" customWidth="1"/>
    <col min="9" max="9" width="8.453125" bestFit="1" customWidth="1"/>
    <col min="10" max="10" width="7" bestFit="1" customWidth="1"/>
    <col min="11" max="11" width="8.1796875" bestFit="1" customWidth="1"/>
    <col min="12" max="12" width="30.81640625" bestFit="1" customWidth="1"/>
    <col min="13" max="13" width="15" style="3" bestFit="1" customWidth="1"/>
    <col min="14" max="14" width="32.54296875" bestFit="1" customWidth="1"/>
    <col min="15" max="15" width="11" bestFit="1" customWidth="1"/>
    <col min="16" max="16" width="11.7265625" bestFit="1" customWidth="1"/>
    <col min="17" max="17" width="10.7265625" bestFit="1" customWidth="1"/>
    <col min="18" max="18" width="11.81640625" bestFit="1" customWidth="1"/>
  </cols>
  <sheetData>
    <row r="1" spans="1:18" x14ac:dyDescent="0.35">
      <c r="A1" s="1" t="s">
        <v>0</v>
      </c>
      <c r="B1" s="1"/>
      <c r="C1" s="1"/>
      <c r="D1" s="1"/>
      <c r="E1" s="1"/>
      <c r="F1" s="1"/>
      <c r="G1" s="2"/>
    </row>
    <row r="2" spans="1:18" x14ac:dyDescent="0.35">
      <c r="A2" s="1" t="s">
        <v>1</v>
      </c>
      <c r="B2" s="1"/>
      <c r="C2" s="1"/>
      <c r="D2" s="1"/>
      <c r="E2" s="1"/>
      <c r="F2" s="1"/>
      <c r="G2" s="2"/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5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</row>
    <row r="3" spans="1:18" x14ac:dyDescent="0.35">
      <c r="A3" s="1" t="s">
        <v>13</v>
      </c>
      <c r="B3" s="1"/>
      <c r="C3" s="1"/>
      <c r="D3" s="1"/>
      <c r="E3" s="1"/>
      <c r="F3" s="1"/>
      <c r="G3" s="2"/>
      <c r="H3" s="4"/>
      <c r="I3" s="4"/>
      <c r="J3" s="4"/>
      <c r="K3" s="4"/>
      <c r="L3" s="4"/>
      <c r="M3" s="5">
        <v>7491</v>
      </c>
      <c r="N3" s="6" t="s">
        <v>14</v>
      </c>
      <c r="O3" s="4"/>
      <c r="P3" s="4"/>
      <c r="Q3" s="4"/>
      <c r="R3" s="4"/>
    </row>
    <row r="4" spans="1:18" x14ac:dyDescent="0.35">
      <c r="A4" s="1" t="s">
        <v>15</v>
      </c>
      <c r="B4" s="1"/>
      <c r="C4" s="1"/>
      <c r="D4" s="1"/>
      <c r="E4" s="1"/>
      <c r="F4" s="1"/>
      <c r="G4" s="2"/>
      <c r="H4" s="7" t="s">
        <v>16</v>
      </c>
      <c r="I4" s="4"/>
      <c r="J4" s="4"/>
      <c r="K4" s="4"/>
      <c r="L4" s="4"/>
      <c r="M4" s="5"/>
      <c r="N4" s="4"/>
      <c r="O4" s="4"/>
      <c r="P4" s="4"/>
      <c r="Q4" s="4"/>
      <c r="R4" s="4"/>
    </row>
    <row r="5" spans="1:18" x14ac:dyDescent="0.35">
      <c r="A5" s="1" t="s">
        <v>17</v>
      </c>
      <c r="B5" s="1"/>
      <c r="C5" s="1"/>
      <c r="D5" s="1"/>
      <c r="E5" s="1"/>
      <c r="F5" s="1"/>
      <c r="G5" s="2"/>
      <c r="H5" t="s">
        <v>18</v>
      </c>
      <c r="I5" t="s">
        <v>19</v>
      </c>
      <c r="J5" t="s">
        <v>20</v>
      </c>
      <c r="K5" t="s">
        <v>21</v>
      </c>
      <c r="L5" t="s">
        <v>22</v>
      </c>
      <c r="M5" s="3">
        <v>-75955</v>
      </c>
      <c r="N5" t="s">
        <v>23</v>
      </c>
      <c r="O5" t="s">
        <v>24</v>
      </c>
      <c r="P5" s="8">
        <v>45105</v>
      </c>
      <c r="Q5" s="8">
        <v>45104</v>
      </c>
      <c r="R5" t="s">
        <v>25</v>
      </c>
    </row>
    <row r="6" spans="1:18" x14ac:dyDescent="0.35">
      <c r="A6" s="1" t="s">
        <v>26</v>
      </c>
      <c r="B6" s="1"/>
      <c r="C6" s="1"/>
      <c r="D6" s="1"/>
      <c r="E6" s="1"/>
      <c r="F6" s="1"/>
      <c r="G6" s="2"/>
      <c r="H6" t="s">
        <v>18</v>
      </c>
      <c r="I6" t="s">
        <v>19</v>
      </c>
      <c r="J6" t="s">
        <v>20</v>
      </c>
      <c r="K6" t="s">
        <v>27</v>
      </c>
      <c r="L6" t="s">
        <v>28</v>
      </c>
      <c r="M6" s="3">
        <v>6002.66</v>
      </c>
      <c r="N6" t="s">
        <v>29</v>
      </c>
      <c r="O6" t="s">
        <v>30</v>
      </c>
      <c r="P6" s="8">
        <v>45055</v>
      </c>
      <c r="Q6" s="8">
        <v>45054</v>
      </c>
      <c r="R6" t="s">
        <v>31</v>
      </c>
    </row>
    <row r="7" spans="1:18" x14ac:dyDescent="0.35">
      <c r="A7" s="1" t="s">
        <v>32</v>
      </c>
      <c r="B7" s="1"/>
      <c r="C7" s="1"/>
      <c r="D7" s="1"/>
      <c r="E7" s="1"/>
      <c r="F7" s="1"/>
      <c r="G7" s="2"/>
      <c r="H7" t="s">
        <v>18</v>
      </c>
      <c r="I7" t="s">
        <v>19</v>
      </c>
      <c r="J7" t="s">
        <v>20</v>
      </c>
      <c r="K7" t="s">
        <v>33</v>
      </c>
      <c r="L7" t="s">
        <v>34</v>
      </c>
      <c r="M7" s="3">
        <v>25081.94</v>
      </c>
      <c r="N7" t="s">
        <v>35</v>
      </c>
      <c r="O7" t="s">
        <v>24</v>
      </c>
      <c r="P7" s="8">
        <v>45105</v>
      </c>
      <c r="Q7" s="8">
        <v>45104</v>
      </c>
      <c r="R7" t="s">
        <v>25</v>
      </c>
    </row>
    <row r="8" spans="1:18" x14ac:dyDescent="0.35">
      <c r="A8" s="9"/>
      <c r="G8" s="2"/>
      <c r="H8" t="s">
        <v>18</v>
      </c>
      <c r="I8" t="s">
        <v>19</v>
      </c>
      <c r="J8" t="s">
        <v>20</v>
      </c>
      <c r="K8" t="s">
        <v>33</v>
      </c>
      <c r="L8" t="s">
        <v>34</v>
      </c>
      <c r="M8" s="3">
        <v>1521.23</v>
      </c>
      <c r="N8" t="s">
        <v>36</v>
      </c>
      <c r="O8" t="s">
        <v>24</v>
      </c>
      <c r="P8" s="8">
        <v>45105</v>
      </c>
      <c r="Q8" s="8">
        <v>45104</v>
      </c>
      <c r="R8" t="s">
        <v>25</v>
      </c>
    </row>
    <row r="9" spans="1:18" x14ac:dyDescent="0.35">
      <c r="A9" s="4" t="s">
        <v>5</v>
      </c>
      <c r="B9" s="4" t="s">
        <v>37</v>
      </c>
      <c r="C9" s="4" t="s">
        <v>38</v>
      </c>
      <c r="D9" s="4" t="s">
        <v>39</v>
      </c>
      <c r="E9" s="4" t="s">
        <v>40</v>
      </c>
      <c r="F9" s="4" t="s">
        <v>41</v>
      </c>
      <c r="G9" s="2"/>
      <c r="H9" t="s">
        <v>18</v>
      </c>
      <c r="I9" t="s">
        <v>19</v>
      </c>
      <c r="J9" t="s">
        <v>20</v>
      </c>
      <c r="K9" t="s">
        <v>33</v>
      </c>
      <c r="L9" t="s">
        <v>34</v>
      </c>
      <c r="M9" s="3">
        <v>1039.28</v>
      </c>
      <c r="N9" t="s">
        <v>42</v>
      </c>
      <c r="O9" t="s">
        <v>24</v>
      </c>
      <c r="P9" s="8">
        <v>45042</v>
      </c>
      <c r="Q9" s="8">
        <v>45042</v>
      </c>
      <c r="R9" t="s">
        <v>43</v>
      </c>
    </row>
    <row r="10" spans="1:18" x14ac:dyDescent="0.35">
      <c r="A10" s="10" t="s">
        <v>44</v>
      </c>
      <c r="G10" s="2"/>
      <c r="H10" t="s">
        <v>18</v>
      </c>
      <c r="I10" t="s">
        <v>19</v>
      </c>
      <c r="J10" t="s">
        <v>20</v>
      </c>
      <c r="K10" t="s">
        <v>33</v>
      </c>
      <c r="L10" t="s">
        <v>34</v>
      </c>
      <c r="M10" s="3">
        <v>3059.68</v>
      </c>
      <c r="N10" t="s">
        <v>45</v>
      </c>
      <c r="O10" t="s">
        <v>24</v>
      </c>
      <c r="P10" s="8">
        <v>44991</v>
      </c>
      <c r="Q10" s="8">
        <v>44986</v>
      </c>
      <c r="R10" t="s">
        <v>46</v>
      </c>
    </row>
    <row r="11" spans="1:18" x14ac:dyDescent="0.35">
      <c r="A11" t="s">
        <v>47</v>
      </c>
      <c r="G11" s="2"/>
      <c r="H11" t="s">
        <v>18</v>
      </c>
      <c r="I11" t="s">
        <v>19</v>
      </c>
      <c r="J11" t="s">
        <v>20</v>
      </c>
      <c r="K11" t="s">
        <v>48</v>
      </c>
      <c r="L11" t="s">
        <v>49</v>
      </c>
      <c r="M11" s="3">
        <v>14587.59</v>
      </c>
      <c r="N11" t="s">
        <v>50</v>
      </c>
      <c r="O11" t="s">
        <v>24</v>
      </c>
      <c r="P11" s="8">
        <v>45106</v>
      </c>
      <c r="Q11" s="8">
        <v>45106</v>
      </c>
      <c r="R11" t="s">
        <v>51</v>
      </c>
    </row>
    <row r="12" spans="1:18" x14ac:dyDescent="0.35">
      <c r="A12" t="s">
        <v>52</v>
      </c>
      <c r="G12" s="2"/>
      <c r="H12" t="s">
        <v>18</v>
      </c>
      <c r="I12" t="s">
        <v>19</v>
      </c>
      <c r="J12" t="s">
        <v>20</v>
      </c>
      <c r="K12" t="s">
        <v>48</v>
      </c>
      <c r="L12" t="s">
        <v>49</v>
      </c>
      <c r="M12" s="3">
        <v>367</v>
      </c>
      <c r="N12" t="s">
        <v>53</v>
      </c>
      <c r="O12" t="s">
        <v>24</v>
      </c>
      <c r="P12" s="8">
        <v>44994</v>
      </c>
      <c r="Q12" s="8">
        <v>44986</v>
      </c>
      <c r="R12" t="s">
        <v>54</v>
      </c>
    </row>
    <row r="13" spans="1:18" x14ac:dyDescent="0.35">
      <c r="A13" t="s">
        <v>55</v>
      </c>
      <c r="B13" s="11">
        <v>0</v>
      </c>
      <c r="C13" s="11">
        <v>0</v>
      </c>
      <c r="D13" s="11">
        <v>75955</v>
      </c>
      <c r="E13" s="11">
        <v>0</v>
      </c>
      <c r="F13" s="11">
        <f>B13 - D13 - E13</f>
        <v>-75955</v>
      </c>
      <c r="G13" s="2"/>
      <c r="H13" t="s">
        <v>18</v>
      </c>
      <c r="I13" t="s">
        <v>19</v>
      </c>
      <c r="J13" t="s">
        <v>20</v>
      </c>
      <c r="K13" t="s">
        <v>48</v>
      </c>
      <c r="L13" t="s">
        <v>49</v>
      </c>
      <c r="M13" s="3">
        <v>13924</v>
      </c>
      <c r="N13" t="s">
        <v>56</v>
      </c>
      <c r="O13" t="s">
        <v>24</v>
      </c>
      <c r="P13" s="8">
        <v>44993</v>
      </c>
      <c r="Q13" s="8">
        <v>44986</v>
      </c>
      <c r="R13" t="s">
        <v>57</v>
      </c>
    </row>
    <row r="14" spans="1:18" s="10" customFormat="1" x14ac:dyDescent="0.35">
      <c r="A14" s="10" t="s">
        <v>58</v>
      </c>
      <c r="B14" s="12">
        <f>SUM(B11:B13)</f>
        <v>0</v>
      </c>
      <c r="C14" s="12">
        <f>SUM(C11:C13)</f>
        <v>0</v>
      </c>
      <c r="D14" s="12">
        <f>SUM(D11:D13)</f>
        <v>75955</v>
      </c>
      <c r="E14" s="12">
        <f>SUM(E11:E13)</f>
        <v>0</v>
      </c>
      <c r="F14" s="12">
        <f>B14 - D14 - E14</f>
        <v>-75955</v>
      </c>
      <c r="G14" s="13"/>
      <c r="H14" t="s">
        <v>18</v>
      </c>
      <c r="I14" t="s">
        <v>19</v>
      </c>
      <c r="J14" t="s">
        <v>20</v>
      </c>
      <c r="K14" t="s">
        <v>48</v>
      </c>
      <c r="L14" t="s">
        <v>49</v>
      </c>
      <c r="M14" s="3">
        <v>9207</v>
      </c>
      <c r="N14" t="s">
        <v>59</v>
      </c>
      <c r="O14" t="s">
        <v>24</v>
      </c>
      <c r="P14" s="8">
        <v>44993</v>
      </c>
      <c r="Q14" s="8">
        <v>44986</v>
      </c>
      <c r="R14" t="s">
        <v>60</v>
      </c>
    </row>
    <row r="15" spans="1:18" x14ac:dyDescent="0.35">
      <c r="A15" s="10" t="s">
        <v>61</v>
      </c>
      <c r="G15" s="2"/>
      <c r="H15" t="s">
        <v>18</v>
      </c>
      <c r="I15" t="s">
        <v>19</v>
      </c>
      <c r="J15" t="s">
        <v>20</v>
      </c>
      <c r="K15" t="s">
        <v>62</v>
      </c>
      <c r="L15" t="s">
        <v>63</v>
      </c>
      <c r="M15" s="3">
        <v>1633.07</v>
      </c>
      <c r="N15" t="s">
        <v>64</v>
      </c>
      <c r="O15" t="s">
        <v>24</v>
      </c>
      <c r="P15" s="8">
        <v>45077</v>
      </c>
      <c r="Q15" s="8">
        <v>45077</v>
      </c>
      <c r="R15" t="s">
        <v>65</v>
      </c>
    </row>
    <row r="16" spans="1:18" x14ac:dyDescent="0.35">
      <c r="A16" t="s">
        <v>66</v>
      </c>
      <c r="G16" s="2"/>
      <c r="H16" t="s">
        <v>18</v>
      </c>
      <c r="I16" t="s">
        <v>19</v>
      </c>
      <c r="J16" t="s">
        <v>20</v>
      </c>
      <c r="K16" t="s">
        <v>62</v>
      </c>
      <c r="L16" t="s">
        <v>63</v>
      </c>
      <c r="M16" s="3">
        <v>3299.53</v>
      </c>
      <c r="N16" t="s">
        <v>67</v>
      </c>
      <c r="O16" t="s">
        <v>24</v>
      </c>
      <c r="P16" s="8">
        <v>44994</v>
      </c>
      <c r="Q16" s="8">
        <v>44992</v>
      </c>
      <c r="R16" t="s">
        <v>68</v>
      </c>
    </row>
    <row r="17" spans="1:18" x14ac:dyDescent="0.35">
      <c r="A17" t="s">
        <v>69</v>
      </c>
      <c r="G17" s="2"/>
      <c r="H17" t="s">
        <v>18</v>
      </c>
      <c r="I17" t="s">
        <v>19</v>
      </c>
      <c r="J17" t="s">
        <v>20</v>
      </c>
      <c r="K17" t="s">
        <v>48</v>
      </c>
      <c r="L17" t="s">
        <v>49</v>
      </c>
      <c r="M17" s="3">
        <v>765.93</v>
      </c>
      <c r="N17" t="s">
        <v>70</v>
      </c>
      <c r="O17" t="s">
        <v>24</v>
      </c>
      <c r="P17" s="8">
        <v>44930</v>
      </c>
      <c r="Q17" s="8">
        <v>44897</v>
      </c>
      <c r="R17" t="s">
        <v>71</v>
      </c>
    </row>
    <row r="18" spans="1:18" x14ac:dyDescent="0.35">
      <c r="A18" t="s">
        <v>72</v>
      </c>
      <c r="G18" s="2"/>
      <c r="N18" s="14">
        <f>SUM(M5:M17)</f>
        <v>4533.9100000000089</v>
      </c>
      <c r="O18" t="s">
        <v>73</v>
      </c>
      <c r="P18" s="8"/>
      <c r="Q18" s="8"/>
    </row>
    <row r="19" spans="1:18" x14ac:dyDescent="0.35">
      <c r="A19" t="s">
        <v>74</v>
      </c>
      <c r="G19" s="2"/>
      <c r="H19" s="15" t="s">
        <v>75</v>
      </c>
      <c r="P19" s="8"/>
      <c r="Q19" s="8"/>
    </row>
    <row r="20" spans="1:18" x14ac:dyDescent="0.35">
      <c r="A20" t="s">
        <v>76</v>
      </c>
      <c r="G20" s="2"/>
      <c r="H20" t="s">
        <v>18</v>
      </c>
      <c r="I20" t="s">
        <v>19</v>
      </c>
      <c r="J20" t="s">
        <v>20</v>
      </c>
      <c r="K20" t="s">
        <v>77</v>
      </c>
      <c r="L20" t="s">
        <v>78</v>
      </c>
      <c r="M20" s="3">
        <v>-179293</v>
      </c>
      <c r="N20" t="s">
        <v>79</v>
      </c>
      <c r="O20" t="s">
        <v>24</v>
      </c>
      <c r="P20" s="8">
        <v>45092</v>
      </c>
      <c r="Q20" s="8">
        <v>45091</v>
      </c>
      <c r="R20" t="s">
        <v>80</v>
      </c>
    </row>
    <row r="21" spans="1:18" x14ac:dyDescent="0.35">
      <c r="A21" t="s">
        <v>81</v>
      </c>
      <c r="G21" s="2"/>
      <c r="H21" t="s">
        <v>18</v>
      </c>
      <c r="I21" t="s">
        <v>19</v>
      </c>
      <c r="J21" t="s">
        <v>20</v>
      </c>
      <c r="K21" t="s">
        <v>77</v>
      </c>
      <c r="L21" t="s">
        <v>78</v>
      </c>
      <c r="M21" s="3">
        <v>1780342</v>
      </c>
      <c r="N21" t="s">
        <v>82</v>
      </c>
      <c r="O21" t="s">
        <v>24</v>
      </c>
      <c r="P21" s="8">
        <v>45086</v>
      </c>
      <c r="Q21" s="8">
        <v>45086</v>
      </c>
      <c r="R21" t="s">
        <v>83</v>
      </c>
    </row>
    <row r="22" spans="1:18" x14ac:dyDescent="0.35">
      <c r="A22" t="s">
        <v>84</v>
      </c>
      <c r="B22" s="11">
        <v>0</v>
      </c>
      <c r="C22" s="11">
        <v>0</v>
      </c>
      <c r="D22" s="11">
        <v>-107840</v>
      </c>
      <c r="E22" s="11">
        <v>0</v>
      </c>
      <c r="F22" s="11">
        <f>B22 - D22 - E22</f>
        <v>107840</v>
      </c>
      <c r="G22" s="2"/>
      <c r="H22" t="s">
        <v>18</v>
      </c>
      <c r="I22" t="s">
        <v>19</v>
      </c>
      <c r="J22" t="s">
        <v>20</v>
      </c>
      <c r="K22" t="s">
        <v>77</v>
      </c>
      <c r="L22" t="s">
        <v>78</v>
      </c>
      <c r="M22" s="3">
        <v>-1708889</v>
      </c>
      <c r="N22" t="s">
        <v>85</v>
      </c>
      <c r="O22" t="s">
        <v>24</v>
      </c>
      <c r="P22" s="8">
        <v>44866</v>
      </c>
      <c r="Q22" s="8">
        <v>44865</v>
      </c>
      <c r="R22" t="s">
        <v>86</v>
      </c>
    </row>
    <row r="23" spans="1:18" x14ac:dyDescent="0.35">
      <c r="A23" t="s">
        <v>87</v>
      </c>
      <c r="B23" s="11">
        <v>0</v>
      </c>
      <c r="C23" s="11">
        <v>0</v>
      </c>
      <c r="D23" s="11">
        <v>38851.519999999997</v>
      </c>
      <c r="E23" s="11">
        <v>0</v>
      </c>
      <c r="F23" s="11">
        <f>B23 - D23 - E23</f>
        <v>-38851.519999999997</v>
      </c>
      <c r="G23" s="2"/>
      <c r="H23" t="s">
        <v>18</v>
      </c>
      <c r="I23" t="s">
        <v>19</v>
      </c>
      <c r="J23" t="s">
        <v>20</v>
      </c>
      <c r="K23" t="s">
        <v>88</v>
      </c>
      <c r="L23" t="s">
        <v>89</v>
      </c>
      <c r="M23" s="3">
        <v>-19993</v>
      </c>
      <c r="N23" t="s">
        <v>79</v>
      </c>
      <c r="O23" t="s">
        <v>24</v>
      </c>
      <c r="P23" s="8">
        <v>45092</v>
      </c>
      <c r="Q23" s="8">
        <v>45091</v>
      </c>
      <c r="R23" t="s">
        <v>80</v>
      </c>
    </row>
    <row r="24" spans="1:18" x14ac:dyDescent="0.35">
      <c r="A24" t="s">
        <v>90</v>
      </c>
      <c r="G24" s="2"/>
      <c r="H24" t="s">
        <v>18</v>
      </c>
      <c r="I24" t="s">
        <v>19</v>
      </c>
      <c r="J24" t="s">
        <v>20</v>
      </c>
      <c r="K24" t="s">
        <v>88</v>
      </c>
      <c r="L24" t="s">
        <v>89</v>
      </c>
      <c r="M24" s="3">
        <v>192269</v>
      </c>
      <c r="N24" t="s">
        <v>91</v>
      </c>
      <c r="O24" t="s">
        <v>24</v>
      </c>
      <c r="P24" s="8">
        <v>45086</v>
      </c>
      <c r="Q24" s="8">
        <v>45086</v>
      </c>
      <c r="R24" t="s">
        <v>83</v>
      </c>
    </row>
    <row r="25" spans="1:18" x14ac:dyDescent="0.35">
      <c r="A25" t="s">
        <v>92</v>
      </c>
      <c r="B25" s="11">
        <v>0</v>
      </c>
      <c r="C25" s="11">
        <v>0</v>
      </c>
      <c r="D25" s="11">
        <v>30702.13</v>
      </c>
      <c r="E25" s="11">
        <v>0</v>
      </c>
      <c r="F25" s="11">
        <f>B25 - D25 - E25</f>
        <v>-30702.13</v>
      </c>
      <c r="G25" s="2"/>
      <c r="H25" t="s">
        <v>18</v>
      </c>
      <c r="I25" t="s">
        <v>19</v>
      </c>
      <c r="J25" t="s">
        <v>20</v>
      </c>
      <c r="K25" t="s">
        <v>88</v>
      </c>
      <c r="L25" t="s">
        <v>89</v>
      </c>
      <c r="M25" s="3">
        <v>6000</v>
      </c>
      <c r="N25" t="s">
        <v>93</v>
      </c>
      <c r="O25" t="s">
        <v>24</v>
      </c>
      <c r="P25" s="8">
        <v>45086</v>
      </c>
      <c r="Q25" s="8">
        <v>45086</v>
      </c>
      <c r="R25" t="s">
        <v>83</v>
      </c>
    </row>
    <row r="26" spans="1:18" x14ac:dyDescent="0.35">
      <c r="A26" t="s">
        <v>94</v>
      </c>
      <c r="G26" s="2"/>
      <c r="H26" t="s">
        <v>18</v>
      </c>
      <c r="I26" t="s">
        <v>19</v>
      </c>
      <c r="J26" t="s">
        <v>20</v>
      </c>
      <c r="K26" t="s">
        <v>88</v>
      </c>
      <c r="L26" t="s">
        <v>89</v>
      </c>
      <c r="M26" s="3">
        <v>13839</v>
      </c>
      <c r="N26" t="s">
        <v>95</v>
      </c>
      <c r="O26" t="s">
        <v>24</v>
      </c>
      <c r="P26" s="8">
        <v>45086</v>
      </c>
      <c r="Q26" s="8">
        <v>45086</v>
      </c>
      <c r="R26" t="s">
        <v>83</v>
      </c>
    </row>
    <row r="27" spans="1:18" x14ac:dyDescent="0.35">
      <c r="A27" t="s">
        <v>96</v>
      </c>
      <c r="G27" s="2"/>
      <c r="H27" t="s">
        <v>18</v>
      </c>
      <c r="I27" t="s">
        <v>19</v>
      </c>
      <c r="J27" t="s">
        <v>20</v>
      </c>
      <c r="K27" t="s">
        <v>88</v>
      </c>
      <c r="L27" t="s">
        <v>89</v>
      </c>
      <c r="M27" s="3">
        <v>13993</v>
      </c>
      <c r="N27" t="s">
        <v>97</v>
      </c>
      <c r="O27" t="s">
        <v>24</v>
      </c>
      <c r="P27" s="8">
        <v>45086</v>
      </c>
      <c r="Q27" s="8">
        <v>45086</v>
      </c>
      <c r="R27" t="s">
        <v>83</v>
      </c>
    </row>
    <row r="28" spans="1:18" x14ac:dyDescent="0.35">
      <c r="A28" t="s">
        <v>98</v>
      </c>
      <c r="G28" s="2"/>
      <c r="H28" t="s">
        <v>18</v>
      </c>
      <c r="I28" t="s">
        <v>19</v>
      </c>
      <c r="J28" t="s">
        <v>20</v>
      </c>
      <c r="K28" t="s">
        <v>88</v>
      </c>
      <c r="L28" t="s">
        <v>89</v>
      </c>
      <c r="M28" s="3">
        <v>14484</v>
      </c>
      <c r="N28" t="s">
        <v>99</v>
      </c>
      <c r="O28" t="s">
        <v>24</v>
      </c>
      <c r="P28" s="8">
        <v>45086</v>
      </c>
      <c r="Q28" s="8">
        <v>45086</v>
      </c>
      <c r="R28" t="s">
        <v>83</v>
      </c>
    </row>
    <row r="29" spans="1:18" x14ac:dyDescent="0.35">
      <c r="A29" t="s">
        <v>100</v>
      </c>
      <c r="B29" s="11">
        <v>0</v>
      </c>
      <c r="C29" s="11">
        <v>0</v>
      </c>
      <c r="D29" s="11">
        <v>0</v>
      </c>
      <c r="E29" s="11">
        <v>0</v>
      </c>
      <c r="F29" s="11">
        <f>B29 - D29 - E29</f>
        <v>0</v>
      </c>
      <c r="G29" s="2"/>
      <c r="N29" s="14">
        <f>SUM(M20:M28)</f>
        <v>112752</v>
      </c>
      <c r="O29" t="s">
        <v>101</v>
      </c>
      <c r="P29" s="8"/>
      <c r="Q29" s="8"/>
    </row>
    <row r="30" spans="1:18" x14ac:dyDescent="0.35">
      <c r="A30" t="s">
        <v>102</v>
      </c>
      <c r="B30" s="11">
        <v>0</v>
      </c>
      <c r="C30" s="11">
        <v>0</v>
      </c>
      <c r="D30" s="11">
        <v>0</v>
      </c>
      <c r="E30" s="11">
        <v>0</v>
      </c>
      <c r="F30" s="11">
        <f>B30 - D30 - E30</f>
        <v>0</v>
      </c>
      <c r="G30" s="2"/>
      <c r="P30" s="8"/>
      <c r="Q30" s="8"/>
    </row>
    <row r="31" spans="1:18" x14ac:dyDescent="0.35">
      <c r="A31" t="s">
        <v>103</v>
      </c>
      <c r="B31" s="11">
        <v>0</v>
      </c>
      <c r="C31" s="11">
        <v>0</v>
      </c>
      <c r="D31" s="11">
        <v>0</v>
      </c>
      <c r="E31" s="11">
        <v>0</v>
      </c>
      <c r="F31" s="11">
        <f>B31 - D31 - E31</f>
        <v>0</v>
      </c>
      <c r="G31" s="2"/>
      <c r="H31" s="15" t="s">
        <v>104</v>
      </c>
      <c r="P31" s="8"/>
      <c r="Q31" s="8"/>
    </row>
    <row r="32" spans="1:18" x14ac:dyDescent="0.35">
      <c r="A32" t="s">
        <v>105</v>
      </c>
      <c r="B32" s="11">
        <v>0</v>
      </c>
      <c r="C32" s="11">
        <v>0</v>
      </c>
      <c r="D32" s="11">
        <v>6002.66</v>
      </c>
      <c r="E32" s="11">
        <v>0</v>
      </c>
      <c r="F32" s="11">
        <f>B32 - D32 - E32</f>
        <v>-6002.66</v>
      </c>
      <c r="G32" s="2"/>
      <c r="H32" t="s">
        <v>18</v>
      </c>
      <c r="I32" t="s">
        <v>19</v>
      </c>
      <c r="J32" t="s">
        <v>20</v>
      </c>
      <c r="K32" t="s">
        <v>106</v>
      </c>
      <c r="L32" t="s">
        <v>107</v>
      </c>
      <c r="M32" s="3">
        <v>-390254</v>
      </c>
      <c r="N32" t="s">
        <v>108</v>
      </c>
      <c r="O32" t="s">
        <v>30</v>
      </c>
      <c r="P32" s="8">
        <v>45090</v>
      </c>
      <c r="Q32" s="8">
        <v>45089</v>
      </c>
      <c r="R32" t="s">
        <v>109</v>
      </c>
    </row>
    <row r="33" spans="1:18" x14ac:dyDescent="0.35">
      <c r="A33" t="s">
        <v>110</v>
      </c>
      <c r="G33" s="2"/>
      <c r="H33" t="s">
        <v>18</v>
      </c>
      <c r="I33" t="s">
        <v>19</v>
      </c>
      <c r="J33" t="s">
        <v>20</v>
      </c>
      <c r="K33" t="s">
        <v>106</v>
      </c>
      <c r="L33" t="s">
        <v>107</v>
      </c>
      <c r="M33" s="3">
        <v>390254</v>
      </c>
      <c r="N33" t="s">
        <v>111</v>
      </c>
      <c r="O33" t="s">
        <v>24</v>
      </c>
      <c r="P33" s="8">
        <v>45042</v>
      </c>
      <c r="Q33" s="8">
        <v>45035</v>
      </c>
      <c r="R33" t="s">
        <v>30</v>
      </c>
    </row>
    <row r="34" spans="1:18" x14ac:dyDescent="0.35">
      <c r="A34" t="s">
        <v>112</v>
      </c>
      <c r="B34" s="11">
        <v>0</v>
      </c>
      <c r="C34" s="11">
        <v>0</v>
      </c>
      <c r="D34" s="11">
        <v>220592</v>
      </c>
      <c r="E34" s="11">
        <v>0</v>
      </c>
      <c r="F34" s="11">
        <f>B34 - D34 - E34</f>
        <v>-220592</v>
      </c>
      <c r="G34" s="2"/>
      <c r="H34" t="s">
        <v>18</v>
      </c>
      <c r="I34" t="s">
        <v>19</v>
      </c>
      <c r="J34" t="s">
        <v>20</v>
      </c>
      <c r="K34" t="s">
        <v>113</v>
      </c>
      <c r="L34" t="s">
        <v>114</v>
      </c>
      <c r="M34" s="3">
        <v>-80594</v>
      </c>
      <c r="N34" t="s">
        <v>115</v>
      </c>
      <c r="O34" t="s">
        <v>24</v>
      </c>
      <c r="P34" s="8">
        <v>45069</v>
      </c>
      <c r="Q34" s="8">
        <v>45068</v>
      </c>
      <c r="R34" t="s">
        <v>116</v>
      </c>
    </row>
    <row r="35" spans="1:18" x14ac:dyDescent="0.35">
      <c r="A35" t="s">
        <v>117</v>
      </c>
      <c r="B35" s="11">
        <v>0</v>
      </c>
      <c r="C35" s="11">
        <v>0</v>
      </c>
      <c r="D35" s="11">
        <v>4932.6000000000004</v>
      </c>
      <c r="E35" s="11">
        <v>0</v>
      </c>
      <c r="F35" s="11">
        <f>B35 - D35 - E35</f>
        <v>-4932.6000000000004</v>
      </c>
      <c r="G35" s="2"/>
      <c r="H35" t="s">
        <v>18</v>
      </c>
      <c r="I35" t="s">
        <v>19</v>
      </c>
      <c r="J35" t="s">
        <v>20</v>
      </c>
      <c r="K35" t="s">
        <v>113</v>
      </c>
      <c r="L35" t="s">
        <v>114</v>
      </c>
      <c r="M35" s="3">
        <v>80594</v>
      </c>
      <c r="N35" t="s">
        <v>118</v>
      </c>
      <c r="O35" t="s">
        <v>24</v>
      </c>
      <c r="P35" s="8">
        <v>45042</v>
      </c>
      <c r="Q35" s="8">
        <v>45035</v>
      </c>
      <c r="R35" t="s">
        <v>30</v>
      </c>
    </row>
    <row r="36" spans="1:18" x14ac:dyDescent="0.35">
      <c r="A36" t="s">
        <v>119</v>
      </c>
      <c r="G36" s="2"/>
      <c r="H36" t="s">
        <v>18</v>
      </c>
      <c r="I36" t="s">
        <v>19</v>
      </c>
      <c r="J36" t="s">
        <v>20</v>
      </c>
      <c r="K36" t="s">
        <v>27</v>
      </c>
      <c r="L36" t="s">
        <v>28</v>
      </c>
      <c r="M36" s="3">
        <v>-324566</v>
      </c>
      <c r="N36" t="s">
        <v>29</v>
      </c>
      <c r="O36" t="s">
        <v>30</v>
      </c>
      <c r="P36" s="8">
        <v>45055</v>
      </c>
      <c r="Q36" s="8">
        <v>45054</v>
      </c>
      <c r="R36" t="s">
        <v>31</v>
      </c>
    </row>
    <row r="37" spans="1:18" x14ac:dyDescent="0.35">
      <c r="A37" t="s">
        <v>120</v>
      </c>
      <c r="G37" s="2"/>
      <c r="H37" t="s">
        <v>18</v>
      </c>
      <c r="I37" t="s">
        <v>19</v>
      </c>
      <c r="J37" t="s">
        <v>20</v>
      </c>
      <c r="K37" t="s">
        <v>27</v>
      </c>
      <c r="L37" t="s">
        <v>28</v>
      </c>
      <c r="M37" s="3">
        <v>324566</v>
      </c>
      <c r="N37" t="s">
        <v>121</v>
      </c>
      <c r="O37" t="s">
        <v>24</v>
      </c>
      <c r="P37" s="8">
        <v>45042</v>
      </c>
      <c r="Q37" s="8">
        <v>45035</v>
      </c>
      <c r="R37" t="s">
        <v>30</v>
      </c>
    </row>
    <row r="38" spans="1:18" x14ac:dyDescent="0.35">
      <c r="A38" t="s">
        <v>122</v>
      </c>
      <c r="B38" s="11">
        <v>0</v>
      </c>
      <c r="C38" s="11">
        <v>0</v>
      </c>
      <c r="D38" s="11">
        <v>0</v>
      </c>
      <c r="E38" s="11">
        <v>0</v>
      </c>
      <c r="F38" s="11">
        <f>B38 - D38 - E38</f>
        <v>0</v>
      </c>
      <c r="G38" s="2"/>
      <c r="H38" t="s">
        <v>18</v>
      </c>
      <c r="I38" t="s">
        <v>19</v>
      </c>
      <c r="J38" t="s">
        <v>20</v>
      </c>
      <c r="K38" t="s">
        <v>123</v>
      </c>
      <c r="L38" t="s">
        <v>124</v>
      </c>
      <c r="M38" s="3">
        <v>-1200.0899999999999</v>
      </c>
      <c r="N38" t="s">
        <v>115</v>
      </c>
      <c r="O38" t="s">
        <v>24</v>
      </c>
      <c r="P38" s="8">
        <v>45069</v>
      </c>
      <c r="Q38" s="8">
        <v>45068</v>
      </c>
      <c r="R38" t="s">
        <v>116</v>
      </c>
    </row>
    <row r="39" spans="1:18" x14ac:dyDescent="0.35">
      <c r="A39" t="s">
        <v>125</v>
      </c>
      <c r="B39" s="11">
        <v>0</v>
      </c>
      <c r="C39" s="11">
        <v>0</v>
      </c>
      <c r="D39" s="11">
        <v>0</v>
      </c>
      <c r="E39" s="11">
        <v>0</v>
      </c>
      <c r="F39" s="11">
        <f>B39 - D39 - E39</f>
        <v>0</v>
      </c>
      <c r="G39" s="2"/>
      <c r="H39" t="s">
        <v>18</v>
      </c>
      <c r="I39" t="s">
        <v>19</v>
      </c>
      <c r="J39" t="s">
        <v>20</v>
      </c>
      <c r="K39" t="s">
        <v>123</v>
      </c>
      <c r="L39" t="s">
        <v>124</v>
      </c>
      <c r="M39" s="3">
        <v>1200.0899999999999</v>
      </c>
      <c r="N39" t="s">
        <v>126</v>
      </c>
      <c r="O39" t="s">
        <v>24</v>
      </c>
      <c r="P39" s="8">
        <v>44872</v>
      </c>
      <c r="Q39" s="8">
        <v>44872</v>
      </c>
      <c r="R39" t="s">
        <v>127</v>
      </c>
    </row>
    <row r="40" spans="1:18" x14ac:dyDescent="0.35">
      <c r="A40" t="s">
        <v>128</v>
      </c>
      <c r="G40" s="2"/>
      <c r="H40" t="s">
        <v>18</v>
      </c>
      <c r="I40" t="s">
        <v>19</v>
      </c>
      <c r="J40" t="s">
        <v>20</v>
      </c>
      <c r="K40" t="s">
        <v>129</v>
      </c>
      <c r="L40" t="s">
        <v>130</v>
      </c>
      <c r="M40" s="3">
        <v>-843934.05</v>
      </c>
      <c r="N40" t="s">
        <v>131</v>
      </c>
      <c r="O40" t="s">
        <v>24</v>
      </c>
      <c r="P40" s="8">
        <v>45048</v>
      </c>
      <c r="Q40" s="8">
        <v>45047</v>
      </c>
      <c r="R40" t="s">
        <v>132</v>
      </c>
    </row>
    <row r="41" spans="1:18" x14ac:dyDescent="0.35">
      <c r="A41" t="s">
        <v>133</v>
      </c>
      <c r="B41" s="11">
        <v>0</v>
      </c>
      <c r="C41" s="11">
        <v>0</v>
      </c>
      <c r="D41" s="11">
        <v>0</v>
      </c>
      <c r="E41" s="11">
        <v>0</v>
      </c>
      <c r="F41" s="11">
        <f>B41 - D41 - E41</f>
        <v>0</v>
      </c>
      <c r="G41" s="2"/>
      <c r="H41" t="s">
        <v>18</v>
      </c>
      <c r="I41" t="s">
        <v>19</v>
      </c>
      <c r="J41" t="s">
        <v>20</v>
      </c>
      <c r="K41" t="s">
        <v>129</v>
      </c>
      <c r="L41" t="s">
        <v>130</v>
      </c>
      <c r="M41" s="3">
        <v>843934.05</v>
      </c>
      <c r="N41" t="s">
        <v>134</v>
      </c>
      <c r="O41" t="s">
        <v>24</v>
      </c>
      <c r="P41" s="8">
        <v>45047</v>
      </c>
      <c r="Q41" s="8">
        <v>45047</v>
      </c>
      <c r="R41" t="s">
        <v>135</v>
      </c>
    </row>
    <row r="42" spans="1:18" x14ac:dyDescent="0.35">
      <c r="A42" t="s">
        <v>136</v>
      </c>
      <c r="B42" s="11">
        <v>0</v>
      </c>
      <c r="C42" s="11">
        <v>0</v>
      </c>
      <c r="D42" s="11">
        <v>0</v>
      </c>
      <c r="E42" s="11">
        <v>0</v>
      </c>
      <c r="F42" s="11">
        <f>B42 - D42 - E42</f>
        <v>0</v>
      </c>
      <c r="G42" s="2"/>
      <c r="H42" t="s">
        <v>18</v>
      </c>
      <c r="I42" t="s">
        <v>19</v>
      </c>
      <c r="J42" t="s">
        <v>20</v>
      </c>
      <c r="K42" t="s">
        <v>129</v>
      </c>
      <c r="L42" t="s">
        <v>130</v>
      </c>
      <c r="M42" s="3">
        <v>2107867.87</v>
      </c>
      <c r="N42" t="s">
        <v>137</v>
      </c>
      <c r="O42" t="s">
        <v>24</v>
      </c>
      <c r="P42" s="8">
        <v>45035</v>
      </c>
      <c r="Q42" s="8">
        <v>45022</v>
      </c>
      <c r="R42" t="s">
        <v>138</v>
      </c>
    </row>
    <row r="43" spans="1:18" s="10" customFormat="1" x14ac:dyDescent="0.35">
      <c r="A43" s="10" t="s">
        <v>58</v>
      </c>
      <c r="B43" s="12">
        <f>SUM(B16:B42)</f>
        <v>0</v>
      </c>
      <c r="C43" s="12">
        <f>SUM(C16:C42)</f>
        <v>0</v>
      </c>
      <c r="D43" s="12">
        <f>SUM(D16:D42)</f>
        <v>193240.91</v>
      </c>
      <c r="E43" s="12">
        <f>SUM(E16:E42)</f>
        <v>0</v>
      </c>
      <c r="F43" s="12">
        <f>B43 - D43 - E43</f>
        <v>-193240.91</v>
      </c>
      <c r="G43" s="13"/>
      <c r="H43" t="s">
        <v>18</v>
      </c>
      <c r="I43" t="s">
        <v>19</v>
      </c>
      <c r="J43" t="s">
        <v>20</v>
      </c>
      <c r="K43" t="s">
        <v>129</v>
      </c>
      <c r="L43" t="s">
        <v>130</v>
      </c>
      <c r="M43" s="3">
        <v>-2107867.87</v>
      </c>
      <c r="N43" t="s">
        <v>131</v>
      </c>
      <c r="O43" t="s">
        <v>24</v>
      </c>
      <c r="P43" s="8">
        <v>45035</v>
      </c>
      <c r="Q43" s="8">
        <v>45035</v>
      </c>
      <c r="R43" t="s">
        <v>139</v>
      </c>
    </row>
    <row r="44" spans="1:18" x14ac:dyDescent="0.35">
      <c r="A44" s="16" t="s">
        <v>140</v>
      </c>
      <c r="B44" s="16"/>
      <c r="C44" s="16"/>
      <c r="D44" s="11">
        <f>D14 - D43</f>
        <v>-117285.91</v>
      </c>
      <c r="G44" s="2"/>
      <c r="H44" t="s">
        <v>18</v>
      </c>
      <c r="I44" t="s">
        <v>19</v>
      </c>
      <c r="J44" t="s">
        <v>20</v>
      </c>
      <c r="K44" t="s">
        <v>129</v>
      </c>
      <c r="L44" t="s">
        <v>130</v>
      </c>
      <c r="M44" s="3">
        <v>2214614.48</v>
      </c>
      <c r="N44" t="s">
        <v>141</v>
      </c>
      <c r="O44" t="s">
        <v>24</v>
      </c>
      <c r="P44" s="8">
        <v>44851</v>
      </c>
      <c r="Q44" s="8">
        <v>44851</v>
      </c>
      <c r="R44" t="s">
        <v>142</v>
      </c>
    </row>
    <row r="45" spans="1:18" x14ac:dyDescent="0.35">
      <c r="A45" s="16" t="s">
        <v>143</v>
      </c>
      <c r="B45" s="16"/>
      <c r="C45" s="16"/>
      <c r="D45" s="11">
        <v>7491</v>
      </c>
      <c r="G45" s="2"/>
      <c r="H45" t="s">
        <v>18</v>
      </c>
      <c r="I45" t="s">
        <v>19</v>
      </c>
      <c r="J45" t="s">
        <v>20</v>
      </c>
      <c r="K45" t="s">
        <v>129</v>
      </c>
      <c r="L45" t="s">
        <v>130</v>
      </c>
      <c r="M45" s="3">
        <v>-2214614.48</v>
      </c>
      <c r="N45" t="s">
        <v>131</v>
      </c>
      <c r="O45" t="s">
        <v>24</v>
      </c>
      <c r="P45" s="8">
        <v>44851</v>
      </c>
      <c r="Q45" s="8">
        <v>44851</v>
      </c>
      <c r="R45" t="s">
        <v>144</v>
      </c>
    </row>
    <row r="46" spans="1:18" x14ac:dyDescent="0.35">
      <c r="A46" s="16" t="s">
        <v>145</v>
      </c>
      <c r="B46" s="16"/>
      <c r="C46" s="16"/>
      <c r="D46" s="11">
        <f>D44 + D45</f>
        <v>-109794.91</v>
      </c>
      <c r="G46" s="2"/>
      <c r="H46" t="s">
        <v>18</v>
      </c>
      <c r="I46" t="s">
        <v>19</v>
      </c>
      <c r="J46" t="s">
        <v>20</v>
      </c>
      <c r="K46" t="s">
        <v>146</v>
      </c>
      <c r="L46" t="s">
        <v>147</v>
      </c>
      <c r="M46" s="3">
        <v>-62233.760000000002</v>
      </c>
      <c r="N46" t="s">
        <v>148</v>
      </c>
      <c r="O46" t="s">
        <v>24</v>
      </c>
      <c r="P46" s="8">
        <v>45079</v>
      </c>
      <c r="Q46" s="8">
        <v>45078</v>
      </c>
      <c r="R46" t="s">
        <v>149</v>
      </c>
    </row>
    <row r="47" spans="1:18" x14ac:dyDescent="0.35">
      <c r="A47" s="16" t="s">
        <v>150</v>
      </c>
      <c r="B47" s="16"/>
      <c r="C47" s="16"/>
      <c r="G47" s="2"/>
      <c r="H47" t="s">
        <v>18</v>
      </c>
      <c r="I47" t="s">
        <v>19</v>
      </c>
      <c r="J47" t="s">
        <v>20</v>
      </c>
      <c r="K47" t="s">
        <v>146</v>
      </c>
      <c r="L47" t="s">
        <v>147</v>
      </c>
      <c r="M47" s="3">
        <v>62233.760000000002</v>
      </c>
      <c r="N47" t="s">
        <v>151</v>
      </c>
      <c r="O47" t="s">
        <v>24</v>
      </c>
      <c r="P47" s="8">
        <v>45077</v>
      </c>
      <c r="Q47" s="8">
        <v>45077</v>
      </c>
      <c r="R47" t="s">
        <v>152</v>
      </c>
    </row>
    <row r="48" spans="1:18" x14ac:dyDescent="0.35">
      <c r="A48" s="16" t="s">
        <v>153</v>
      </c>
      <c r="B48" s="16"/>
      <c r="C48" s="16"/>
      <c r="D48" s="11">
        <v>0</v>
      </c>
      <c r="G48" s="2"/>
      <c r="H48" t="s">
        <v>18</v>
      </c>
      <c r="I48" t="s">
        <v>19</v>
      </c>
      <c r="J48" t="s">
        <v>20</v>
      </c>
      <c r="K48" t="s">
        <v>146</v>
      </c>
      <c r="L48" t="s">
        <v>147</v>
      </c>
      <c r="M48" s="3">
        <v>-158130.23000000001</v>
      </c>
      <c r="N48" t="s">
        <v>148</v>
      </c>
      <c r="O48" t="s">
        <v>24</v>
      </c>
      <c r="P48" s="8">
        <v>45048</v>
      </c>
      <c r="Q48" s="8">
        <v>45047</v>
      </c>
      <c r="R48" t="s">
        <v>132</v>
      </c>
    </row>
    <row r="49" spans="1:18" x14ac:dyDescent="0.35">
      <c r="A49" s="16" t="s">
        <v>154</v>
      </c>
      <c r="B49" s="16"/>
      <c r="C49" s="16"/>
      <c r="D49" s="11">
        <v>0</v>
      </c>
      <c r="G49" s="2"/>
      <c r="H49" t="s">
        <v>18</v>
      </c>
      <c r="I49" t="s">
        <v>19</v>
      </c>
      <c r="J49" t="s">
        <v>20</v>
      </c>
      <c r="K49" t="s">
        <v>146</v>
      </c>
      <c r="L49" t="s">
        <v>147</v>
      </c>
      <c r="M49" s="3">
        <v>158130.23000000001</v>
      </c>
      <c r="N49" t="s">
        <v>134</v>
      </c>
      <c r="O49" t="s">
        <v>24</v>
      </c>
      <c r="P49" s="8">
        <v>45047</v>
      </c>
      <c r="Q49" s="8">
        <v>45047</v>
      </c>
      <c r="R49" t="s">
        <v>135</v>
      </c>
    </row>
    <row r="50" spans="1:18" x14ac:dyDescent="0.35">
      <c r="A50" s="16" t="s">
        <v>155</v>
      </c>
      <c r="B50" s="16"/>
      <c r="C50" s="16"/>
      <c r="D50" s="11">
        <v>0</v>
      </c>
      <c r="G50" s="2"/>
      <c r="H50" t="s">
        <v>18</v>
      </c>
      <c r="I50" t="s">
        <v>19</v>
      </c>
      <c r="J50" t="s">
        <v>20</v>
      </c>
      <c r="K50" t="s">
        <v>146</v>
      </c>
      <c r="L50" t="s">
        <v>147</v>
      </c>
      <c r="M50" s="3">
        <v>1506677.55</v>
      </c>
      <c r="N50" t="s">
        <v>137</v>
      </c>
      <c r="O50" t="s">
        <v>24</v>
      </c>
      <c r="P50" s="8">
        <v>45035</v>
      </c>
      <c r="Q50" s="8">
        <v>45022</v>
      </c>
      <c r="R50" t="s">
        <v>138</v>
      </c>
    </row>
    <row r="51" spans="1:18" x14ac:dyDescent="0.35">
      <c r="A51" s="16" t="s">
        <v>156</v>
      </c>
      <c r="B51" s="16"/>
      <c r="C51" s="16"/>
      <c r="D51" s="11">
        <v>0</v>
      </c>
      <c r="G51" s="2"/>
      <c r="H51" t="s">
        <v>18</v>
      </c>
      <c r="I51" t="s">
        <v>19</v>
      </c>
      <c r="J51" t="s">
        <v>20</v>
      </c>
      <c r="K51" t="s">
        <v>146</v>
      </c>
      <c r="L51" t="s">
        <v>147</v>
      </c>
      <c r="M51" s="3">
        <v>-1506677.55</v>
      </c>
      <c r="N51" t="s">
        <v>148</v>
      </c>
      <c r="O51" t="s">
        <v>24</v>
      </c>
      <c r="P51" s="8">
        <v>45035</v>
      </c>
      <c r="Q51" s="8">
        <v>45035</v>
      </c>
      <c r="R51" t="s">
        <v>139</v>
      </c>
    </row>
    <row r="52" spans="1:18" x14ac:dyDescent="0.35">
      <c r="A52" s="16" t="s">
        <v>157</v>
      </c>
      <c r="B52" s="16"/>
      <c r="C52" s="16"/>
      <c r="D52" s="11">
        <v>0</v>
      </c>
      <c r="G52" s="2"/>
      <c r="H52" t="s">
        <v>18</v>
      </c>
      <c r="I52" t="s">
        <v>19</v>
      </c>
      <c r="J52" t="s">
        <v>20</v>
      </c>
      <c r="K52" t="s">
        <v>146</v>
      </c>
      <c r="L52" t="s">
        <v>147</v>
      </c>
      <c r="M52" s="3">
        <v>-212724.81</v>
      </c>
      <c r="N52" t="s">
        <v>148</v>
      </c>
      <c r="O52" t="s">
        <v>24</v>
      </c>
      <c r="P52" s="8">
        <v>44870</v>
      </c>
      <c r="Q52" s="8">
        <v>44866</v>
      </c>
      <c r="R52" t="s">
        <v>158</v>
      </c>
    </row>
    <row r="53" spans="1:18" x14ac:dyDescent="0.35">
      <c r="A53" s="16" t="s">
        <v>159</v>
      </c>
      <c r="B53" s="16"/>
      <c r="C53" s="16"/>
      <c r="D53" s="11">
        <v>0</v>
      </c>
      <c r="G53" s="2"/>
      <c r="H53" t="s">
        <v>18</v>
      </c>
      <c r="I53" t="s">
        <v>19</v>
      </c>
      <c r="J53" t="s">
        <v>20</v>
      </c>
      <c r="K53" t="s">
        <v>146</v>
      </c>
      <c r="L53" t="s">
        <v>147</v>
      </c>
      <c r="M53" s="3">
        <v>-88694.18</v>
      </c>
      <c r="N53" t="s">
        <v>148</v>
      </c>
      <c r="O53" t="s">
        <v>24</v>
      </c>
      <c r="P53" s="8">
        <v>44870</v>
      </c>
      <c r="Q53" s="8">
        <v>44866</v>
      </c>
      <c r="R53" t="s">
        <v>160</v>
      </c>
    </row>
    <row r="54" spans="1:18" x14ac:dyDescent="0.35">
      <c r="A54" s="16" t="s">
        <v>161</v>
      </c>
      <c r="B54" s="16"/>
      <c r="C54" s="16"/>
      <c r="D54" s="11">
        <v>0</v>
      </c>
      <c r="G54" s="2"/>
      <c r="H54" t="s">
        <v>18</v>
      </c>
      <c r="I54" t="s">
        <v>19</v>
      </c>
      <c r="J54" t="s">
        <v>20</v>
      </c>
      <c r="K54" t="s">
        <v>146</v>
      </c>
      <c r="L54" t="s">
        <v>147</v>
      </c>
      <c r="M54" s="3">
        <v>212724.81</v>
      </c>
      <c r="N54" t="s">
        <v>162</v>
      </c>
      <c r="O54" t="s">
        <v>24</v>
      </c>
      <c r="P54" s="8">
        <v>44862</v>
      </c>
      <c r="Q54" s="8">
        <v>44862</v>
      </c>
      <c r="R54" t="s">
        <v>163</v>
      </c>
    </row>
    <row r="55" spans="1:18" x14ac:dyDescent="0.35">
      <c r="A55" s="16" t="s">
        <v>164</v>
      </c>
      <c r="B55" s="16"/>
      <c r="C55" s="16"/>
      <c r="D55" s="11">
        <f>D46 + D53 + D51 - D48 - D49 - D50 - D52 - D54</f>
        <v>-109794.91</v>
      </c>
      <c r="G55" s="2"/>
      <c r="H55" t="s">
        <v>18</v>
      </c>
      <c r="I55" t="s">
        <v>19</v>
      </c>
      <c r="J55" t="s">
        <v>20</v>
      </c>
      <c r="K55" t="s">
        <v>146</v>
      </c>
      <c r="L55" t="s">
        <v>147</v>
      </c>
      <c r="M55" s="3">
        <v>1432008.02</v>
      </c>
      <c r="N55" t="s">
        <v>141</v>
      </c>
      <c r="O55" t="s">
        <v>24</v>
      </c>
      <c r="P55" s="8">
        <v>44851</v>
      </c>
      <c r="Q55" s="8">
        <v>44851</v>
      </c>
      <c r="R55" t="s">
        <v>142</v>
      </c>
    </row>
    <row r="56" spans="1:18" x14ac:dyDescent="0.35">
      <c r="A56" s="16" t="s">
        <v>165</v>
      </c>
      <c r="B56" s="16"/>
      <c r="C56" s="16"/>
      <c r="D56" s="11">
        <v>-109794.91</v>
      </c>
      <c r="G56" s="2"/>
      <c r="H56" t="s">
        <v>18</v>
      </c>
      <c r="I56" t="s">
        <v>19</v>
      </c>
      <c r="J56" t="s">
        <v>20</v>
      </c>
      <c r="K56" t="s">
        <v>146</v>
      </c>
      <c r="L56" t="s">
        <v>147</v>
      </c>
      <c r="M56" s="3">
        <v>-1432008.02</v>
      </c>
      <c r="N56" t="s">
        <v>148</v>
      </c>
      <c r="O56" t="s">
        <v>24</v>
      </c>
      <c r="P56" s="8">
        <v>44851</v>
      </c>
      <c r="Q56" s="8">
        <v>44851</v>
      </c>
      <c r="R56" t="s">
        <v>144</v>
      </c>
    </row>
    <row r="57" spans="1:18" x14ac:dyDescent="0.35">
      <c r="H57" t="s">
        <v>18</v>
      </c>
      <c r="I57" t="s">
        <v>19</v>
      </c>
      <c r="J57" t="s">
        <v>20</v>
      </c>
      <c r="K57" t="s">
        <v>146</v>
      </c>
      <c r="L57" t="s">
        <v>147</v>
      </c>
      <c r="M57" s="3">
        <v>88694.18</v>
      </c>
      <c r="N57" t="s">
        <v>166</v>
      </c>
      <c r="O57" t="s">
        <v>24</v>
      </c>
      <c r="P57" s="8">
        <v>44754</v>
      </c>
      <c r="Q57" s="8">
        <v>44749</v>
      </c>
      <c r="R57" t="s">
        <v>167</v>
      </c>
    </row>
    <row r="58" spans="1:18" x14ac:dyDescent="0.35">
      <c r="H58" t="s">
        <v>18</v>
      </c>
      <c r="I58" t="s">
        <v>19</v>
      </c>
      <c r="J58" t="s">
        <v>20</v>
      </c>
      <c r="K58" t="s">
        <v>168</v>
      </c>
      <c r="L58" t="s">
        <v>169</v>
      </c>
      <c r="M58" s="3">
        <v>-144967</v>
      </c>
      <c r="N58" t="s">
        <v>170</v>
      </c>
      <c r="O58" t="s">
        <v>171</v>
      </c>
      <c r="P58" s="8">
        <v>45015</v>
      </c>
      <c r="Q58" s="8">
        <v>45014</v>
      </c>
      <c r="R58" t="s">
        <v>172</v>
      </c>
    </row>
    <row r="59" spans="1:18" x14ac:dyDescent="0.35">
      <c r="H59" t="s">
        <v>18</v>
      </c>
      <c r="I59" t="s">
        <v>19</v>
      </c>
      <c r="J59" t="s">
        <v>20</v>
      </c>
      <c r="K59" t="s">
        <v>168</v>
      </c>
      <c r="L59" t="s">
        <v>169</v>
      </c>
      <c r="M59" s="3">
        <v>144967</v>
      </c>
      <c r="N59" t="s">
        <v>173</v>
      </c>
      <c r="O59" t="s">
        <v>24</v>
      </c>
      <c r="P59" s="8">
        <v>45012</v>
      </c>
      <c r="Q59" s="8">
        <v>45007</v>
      </c>
      <c r="R59" t="s">
        <v>171</v>
      </c>
    </row>
    <row r="60" spans="1:18" x14ac:dyDescent="0.35">
      <c r="H60" t="s">
        <v>18</v>
      </c>
      <c r="I60" t="s">
        <v>19</v>
      </c>
      <c r="J60" t="s">
        <v>20</v>
      </c>
      <c r="K60" t="s">
        <v>174</v>
      </c>
      <c r="L60" t="s">
        <v>175</v>
      </c>
      <c r="M60" s="3">
        <v>-500000</v>
      </c>
      <c r="N60" t="s">
        <v>176</v>
      </c>
      <c r="O60" t="s">
        <v>177</v>
      </c>
      <c r="P60" s="8">
        <v>45085</v>
      </c>
      <c r="Q60" s="8">
        <v>45084</v>
      </c>
      <c r="R60" t="s">
        <v>178</v>
      </c>
    </row>
    <row r="61" spans="1:18" x14ac:dyDescent="0.35">
      <c r="H61" t="s">
        <v>18</v>
      </c>
      <c r="I61" t="s">
        <v>19</v>
      </c>
      <c r="J61" t="s">
        <v>20</v>
      </c>
      <c r="K61" t="s">
        <v>174</v>
      </c>
      <c r="L61" t="s">
        <v>175</v>
      </c>
      <c r="M61" s="3">
        <v>500000</v>
      </c>
      <c r="N61" t="s">
        <v>179</v>
      </c>
      <c r="O61" t="s">
        <v>24</v>
      </c>
      <c r="P61" s="8">
        <v>44916</v>
      </c>
      <c r="Q61" s="8">
        <v>44916</v>
      </c>
      <c r="R61" t="s">
        <v>180</v>
      </c>
    </row>
    <row r="62" spans="1:18" x14ac:dyDescent="0.35">
      <c r="N62" s="14">
        <f>SUM(M32:M61)</f>
        <v>0</v>
      </c>
    </row>
    <row r="64" spans="1:18" x14ac:dyDescent="0.35">
      <c r="A64" s="17" t="s">
        <v>181</v>
      </c>
      <c r="D64" s="18" t="s">
        <v>182</v>
      </c>
      <c r="M64"/>
    </row>
    <row r="65" spans="1:13" x14ac:dyDescent="0.35">
      <c r="A65" s="17" t="s">
        <v>183</v>
      </c>
      <c r="D65" s="19">
        <v>45121</v>
      </c>
      <c r="M65"/>
    </row>
    <row r="66" spans="1:13" x14ac:dyDescent="0.35">
      <c r="M66"/>
    </row>
    <row r="67" spans="1:13" x14ac:dyDescent="0.35">
      <c r="M67"/>
    </row>
    <row r="68" spans="1:13" x14ac:dyDescent="0.35">
      <c r="A68" s="17" t="s">
        <v>184</v>
      </c>
      <c r="D68" s="18" t="s">
        <v>185</v>
      </c>
      <c r="M68"/>
    </row>
    <row r="69" spans="1:13" x14ac:dyDescent="0.35">
      <c r="A69" s="17" t="s">
        <v>186</v>
      </c>
      <c r="D69" s="20">
        <v>45121</v>
      </c>
      <c r="M69"/>
    </row>
    <row r="70" spans="1:13" x14ac:dyDescent="0.35">
      <c r="M70"/>
    </row>
  </sheetData>
  <mergeCells count="20">
    <mergeCell ref="A55:C55"/>
    <mergeCell ref="A56:C56"/>
    <mergeCell ref="A49:C49"/>
    <mergeCell ref="A50:C50"/>
    <mergeCell ref="A51:C51"/>
    <mergeCell ref="A52:C52"/>
    <mergeCell ref="A53:C53"/>
    <mergeCell ref="A54:C54"/>
    <mergeCell ref="A7:F7"/>
    <mergeCell ref="A44:C44"/>
    <mergeCell ref="A45:C45"/>
    <mergeCell ref="A46:C46"/>
    <mergeCell ref="A47:C47"/>
    <mergeCell ref="A48:C48"/>
    <mergeCell ref="A1:F1"/>
    <mergeCell ref="A2:F2"/>
    <mergeCell ref="A3:F3"/>
    <mergeCell ref="A4:F4"/>
    <mergeCell ref="A5:F5"/>
    <mergeCell ref="A6:F6"/>
  </mergeCells>
  <pageMargins left="0.25" right="0.25" top="0.75" bottom="0.75" header="0.3" footer="0.3"/>
  <pageSetup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136-950006</vt:lpstr>
    </vt:vector>
  </TitlesOfParts>
  <Company>University of Wisconsin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King</dc:creator>
  <cp:lastModifiedBy>Amanda King</cp:lastModifiedBy>
  <dcterms:created xsi:type="dcterms:W3CDTF">2023-11-27T21:42:39Z</dcterms:created>
  <dcterms:modified xsi:type="dcterms:W3CDTF">2023-11-27T21:44:08Z</dcterms:modified>
</cp:coreProperties>
</file>