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R\HS Projections\"/>
    </mc:Choice>
  </mc:AlternateContent>
  <bookViews>
    <workbookView xWindow="120" yWindow="195" windowWidth="15480" windowHeight="11070"/>
  </bookViews>
  <sheets>
    <sheet name="cover" sheetId="13" r:id="rId1"/>
    <sheet name="data" sheetId="2" r:id="rId2"/>
    <sheet name="Public &amp; Nonpublic Total chart" sheetId="7" r:id="rId3"/>
    <sheet name="African American chart" sheetId="9" r:id="rId4"/>
    <sheet name="AIAN chart" sheetId="3" r:id="rId5"/>
    <sheet name="AsianPI chart" sheetId="10" r:id="rId6"/>
    <sheet name="Hispanic-Latino chart" sheetId="11" r:id="rId7"/>
    <sheet name="Non-Hisp White chart" sheetId="12" r:id="rId8"/>
    <sheet name="Public Total chart" sheetId="14" r:id="rId9"/>
  </sheets>
  <calcPr calcId="152511"/>
</workbook>
</file>

<file path=xl/calcChain.xml><?xml version="1.0" encoding="utf-8"?>
<calcChain xmlns="http://schemas.openxmlformats.org/spreadsheetml/2006/main">
  <c r="AN20" i="2" l="1"/>
  <c r="B20" i="2" l="1"/>
  <c r="A20" i="2"/>
  <c r="AN19" i="2"/>
  <c r="A19" i="2" s="1"/>
  <c r="B19" i="2" l="1"/>
  <c r="B17" i="2"/>
  <c r="B16" i="2"/>
  <c r="B15" i="2"/>
  <c r="A18" i="2"/>
  <c r="A17" i="2"/>
  <c r="A16" i="2"/>
  <c r="A15" i="2"/>
  <c r="D18" i="2" l="1"/>
  <c r="B18" i="2" s="1"/>
  <c r="AN14" i="2"/>
  <c r="AP26" i="2"/>
  <c r="AP25" i="2"/>
  <c r="AP24" i="2"/>
  <c r="AP23" i="2"/>
  <c r="AO23" i="2"/>
  <c r="AP22" i="2"/>
  <c r="AO22" i="2"/>
  <c r="AP21" i="2"/>
  <c r="AO21" i="2"/>
  <c r="AP20" i="2"/>
  <c r="AO20" i="2"/>
  <c r="AP19" i="2"/>
  <c r="AO19" i="2"/>
  <c r="AP18" i="2"/>
  <c r="AO18" i="2"/>
  <c r="AP17" i="2"/>
  <c r="AO17" i="2"/>
  <c r="AP16" i="2"/>
  <c r="AO16" i="2"/>
  <c r="AP15" i="2"/>
  <c r="AO15" i="2"/>
  <c r="AP14" i="2"/>
  <c r="AO14" i="2"/>
  <c r="AP13" i="2"/>
  <c r="AP12" i="2"/>
  <c r="AP11" i="2"/>
  <c r="AP10" i="2"/>
  <c r="AO13" i="2"/>
  <c r="AO12" i="2"/>
  <c r="AO11" i="2"/>
  <c r="AN13" i="2"/>
  <c r="AN12" i="2"/>
  <c r="AN11" i="2"/>
  <c r="AN10" i="2"/>
  <c r="AN9" i="2"/>
  <c r="AN8" i="2"/>
  <c r="AN7" i="2"/>
  <c r="AN6" i="2"/>
  <c r="AN5" i="2"/>
  <c r="AN4" i="2"/>
  <c r="AN3" i="2"/>
  <c r="A9" i="2" l="1"/>
  <c r="B9" i="2"/>
  <c r="A13" i="2"/>
  <c r="B13" i="2"/>
  <c r="B10" i="2"/>
  <c r="A10" i="2"/>
  <c r="B3" i="2"/>
  <c r="A3" i="2"/>
  <c r="B11" i="2"/>
  <c r="A11" i="2"/>
  <c r="B4" i="2"/>
  <c r="A4" i="2"/>
  <c r="B8" i="2"/>
  <c r="A8" i="2"/>
  <c r="B12" i="2"/>
  <c r="A12" i="2"/>
  <c r="A14" i="2"/>
  <c r="B14" i="2"/>
  <c r="A5" i="2"/>
  <c r="B5" i="2"/>
  <c r="A6" i="2"/>
  <c r="B6" i="2"/>
  <c r="B7" i="2"/>
  <c r="A7" i="2"/>
</calcChain>
</file>

<file path=xl/sharedStrings.xml><?xml version="1.0" encoding="utf-8"?>
<sst xmlns="http://schemas.openxmlformats.org/spreadsheetml/2006/main" count="96" uniqueCount="53">
  <si>
    <t>Observed Graduates</t>
  </si>
  <si>
    <t>APL 2008</t>
  </si>
  <si>
    <t>WICHE 2008</t>
  </si>
  <si>
    <t>Public only, African American</t>
  </si>
  <si>
    <t>Public only, Hispanic/Latino</t>
  </si>
  <si>
    <t>Public only, Asian/PI</t>
  </si>
  <si>
    <t>Public only, American Indian</t>
  </si>
  <si>
    <t>Public only, Non-Hispanic White</t>
  </si>
  <si>
    <t>Public and Nonpublic, Total</t>
  </si>
  <si>
    <t>University of Wisconsin System</t>
  </si>
  <si>
    <t>Office of Policy Analysis and Research</t>
  </si>
  <si>
    <t>This workbook compares Wisconsin high school graduate projections from:</t>
  </si>
  <si>
    <t>and</t>
  </si>
  <si>
    <t>http://www.wiche.edu/policy/knocking/1992-2022/index.asp</t>
  </si>
  <si>
    <t>http://www.uwsa.edu/opar/reports/projections/</t>
  </si>
  <si>
    <t>Year</t>
  </si>
  <si>
    <t>Knocking at the College Door: Projections of High School Graduates by State and Race/Ethnicity, 1992 to 2022</t>
  </si>
  <si>
    <t>Wisconsin High School Graduate Projections, 2008-2019</t>
  </si>
  <si>
    <t>UW-Madison's Applied Population Lab, March 2008,</t>
  </si>
  <si>
    <t>Western Interstate Commission for Higher Education, March 2008,</t>
  </si>
  <si>
    <t>Public only, Total</t>
  </si>
  <si>
    <t>http://www.wiche.edu/knocking-8th</t>
  </si>
  <si>
    <t>Western Interstate Commission for Higher Education, December 2012,</t>
  </si>
  <si>
    <t>Knocking at the College Door: Projections of High School Graduates</t>
  </si>
  <si>
    <t>WICHE 2012</t>
  </si>
  <si>
    <t>Nonpublic</t>
  </si>
  <si>
    <t>Public only, NHPI</t>
  </si>
  <si>
    <t>Public only, 2 or more</t>
  </si>
  <si>
    <t>Does pub+nonpub match total?</t>
  </si>
  <si>
    <t>WI DPI public high school graduates shown here are "certified", "regular diploma" numbers.</t>
  </si>
  <si>
    <t xml:space="preserve">Beginning with 2011 regular diplomas, WI DPI began reporting new race/ethnicity categories of Native Hawaiian/Pacific Islander and Two or More Races. </t>
  </si>
  <si>
    <t>Beginning with 2013, graduates are calculated as completers from prior cohorts within 4, 5, and 6 years.</t>
  </si>
  <si>
    <t>Wisconsin DPI, non-public (private) school graduates</t>
  </si>
  <si>
    <t xml:space="preserve">http://dpi.wi.gov/wisedash/download-files/type?field_wisedash_upload_type_value=WINSS+Historical+Data+Files&amp;field_wisedash_data_view_value=All </t>
  </si>
  <si>
    <t>Wisconsin DPI, WINSS Historical Data files, high school completion legacy rates</t>
  </si>
  <si>
    <t>Wisconsin DPI, WISEdash, high school completers (single year)</t>
  </si>
  <si>
    <t>In this workbook, the new categories are included in the public and overall totals, but not charted vs. projections.</t>
  </si>
  <si>
    <t>Does r/e match public total?</t>
  </si>
  <si>
    <t>Western Interstate Commission for Higher Education, December 2016,</t>
  </si>
  <si>
    <t>http://knocking.wiche.edu/</t>
  </si>
  <si>
    <t>WICHE 2016</t>
  </si>
  <si>
    <t xml:space="preserve">https://dpi.wi.gov/wisedash/download-files/type?field_wisedash_upload_type_value=hs-completion-private-school&amp;field_wisedash_data_view_value=All  </t>
  </si>
  <si>
    <t>https://dpi.wi.gov/wisedash/download-files/type?field_wisedash_upload_type_value=hs-completion&amp;field_wisedash_data_view_value=All</t>
  </si>
  <si>
    <t>In 2015-16, DPI reported that its public high school graduate numbers were subject to errors arising from transition to a new data system. After reviewing the</t>
  </si>
  <si>
    <t>errors, OPAR decided to use estimates of 2016 public and private high school graduates from APL's October 2017 report.</t>
  </si>
  <si>
    <t>APL 2017</t>
  </si>
  <si>
    <t>Note: APL's estimate of 2016 public high school graduates by race combines Asian and Pacific Islander.</t>
  </si>
  <si>
    <t>Actual Graduates</t>
  </si>
  <si>
    <t>Updated with 2016 graduates</t>
  </si>
  <si>
    <t>Updated with APL's 2017 projections</t>
  </si>
  <si>
    <t>along with actual numbers of high school graduates, compiled from the Wisconsin Dept. of Public Instruction.</t>
  </si>
  <si>
    <t>UW-Madison's Applied Population Lab, December 2017,</t>
  </si>
  <si>
    <t>Wisconsin High School Graduate Projections, 2016/17-2025/26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</si>
</sst>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4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1" applyFont="1" applyAlignment="1" applyProtection="1"/>
    <xf numFmtId="0" fontId="4" fillId="0" borderId="0" xfId="0" applyFont="1" applyAlignment="1">
      <alignment horizontal="center"/>
    </xf>
    <xf numFmtId="3" fontId="4" fillId="2" borderId="0" xfId="0" applyNumberFormat="1" applyFont="1" applyFill="1"/>
    <xf numFmtId="3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14" fontId="5" fillId="0" borderId="0" xfId="0" applyNumberFormat="1" applyFont="1"/>
    <xf numFmtId="15" fontId="5" fillId="0" borderId="0" xfId="0" applyNumberFormat="1" applyFont="1" applyFill="1"/>
    <xf numFmtId="0" fontId="4" fillId="0" borderId="0" xfId="0" applyFont="1" applyAlignment="1">
      <alignment horizontal="center"/>
    </xf>
    <xf numFmtId="0" fontId="5" fillId="0" borderId="0" xfId="0" applyFont="1" applyFill="1"/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WICHE (2004) and APL (2007) Projection Comparison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WICHE 2004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data!#REF!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APL 2007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val>
            <c:numRef>
              <c:f>data!#REF!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673960"/>
        <c:axId val="436490312"/>
      </c:lineChart>
      <c:catAx>
        <c:axId val="433673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6490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6490312"/>
        <c:scaling>
          <c:orientation val="minMax"/>
          <c:max val="75000"/>
          <c:min val="5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Graduates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3673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361820199778023E-2"/>
          <c:y val="4.4045676998368678E-2"/>
          <c:w val="0.89678135405105441"/>
          <c:h val="0.85154975530179444"/>
        </c:manualLayout>
      </c:layout>
      <c:lineChart>
        <c:grouping val="standard"/>
        <c:varyColors val="0"/>
        <c:ser>
          <c:idx val="5"/>
          <c:order val="0"/>
          <c:tx>
            <c:strRef>
              <c:f>data!$D$2</c:f>
              <c:strCache>
                <c:ptCount val="1"/>
                <c:pt idx="0">
                  <c:v>Actual Graduates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data!$D$3:$D$36</c:f>
              <c:numCache>
                <c:formatCode>#,##0</c:formatCode>
                <c:ptCount val="34"/>
                <c:pt idx="0">
                  <c:v>63742</c:v>
                </c:pt>
                <c:pt idx="1">
                  <c:v>63833</c:v>
                </c:pt>
                <c:pt idx="2">
                  <c:v>64704</c:v>
                </c:pt>
                <c:pt idx="3">
                  <c:v>65877</c:v>
                </c:pt>
                <c:pt idx="4">
                  <c:v>68885</c:v>
                </c:pt>
                <c:pt idx="5">
                  <c:v>66381</c:v>
                </c:pt>
                <c:pt idx="6">
                  <c:v>68616</c:v>
                </c:pt>
                <c:pt idx="7">
                  <c:v>68585</c:v>
                </c:pt>
                <c:pt idx="8">
                  <c:v>69547</c:v>
                </c:pt>
                <c:pt idx="9">
                  <c:v>70717</c:v>
                </c:pt>
                <c:pt idx="10">
                  <c:v>70715</c:v>
                </c:pt>
                <c:pt idx="11">
                  <c:v>69993</c:v>
                </c:pt>
                <c:pt idx="12">
                  <c:v>68913</c:v>
                </c:pt>
                <c:pt idx="13">
                  <c:v>68137</c:v>
                </c:pt>
                <c:pt idx="14">
                  <c:v>66466</c:v>
                </c:pt>
                <c:pt idx="15">
                  <c:v>66626</c:v>
                </c:pt>
                <c:pt idx="16">
                  <c:v>65544</c:v>
                </c:pt>
                <c:pt idx="17">
                  <c:v>64803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data!$E$2</c:f>
              <c:strCache>
                <c:ptCount val="1"/>
                <c:pt idx="0">
                  <c:v>APL 2008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lgDashDot"/>
            </a:ln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>
                <a:noFill/>
                <a:prstDash val="solid"/>
              </a:ln>
            </c:spPr>
          </c:marker>
          <c:dPt>
            <c:idx val="11"/>
            <c:marker>
              <c:symbol val="circle"/>
              <c:size val="7"/>
            </c:marker>
            <c:bubble3D val="0"/>
          </c:dPt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data!$E$3:$E$36</c:f>
              <c:numCache>
                <c:formatCode>#,##0</c:formatCode>
                <c:ptCount val="34"/>
                <c:pt idx="8">
                  <c:v>69463.462282382883</c:v>
                </c:pt>
                <c:pt idx="9">
                  <c:v>71255.069793376737</c:v>
                </c:pt>
                <c:pt idx="10">
                  <c:v>68090.288499584363</c:v>
                </c:pt>
                <c:pt idx="11">
                  <c:v>66141.059056064638</c:v>
                </c:pt>
                <c:pt idx="12">
                  <c:v>65680.334543117613</c:v>
                </c:pt>
                <c:pt idx="13">
                  <c:v>64227.465609980129</c:v>
                </c:pt>
                <c:pt idx="14">
                  <c:v>62736.736911018364</c:v>
                </c:pt>
                <c:pt idx="15">
                  <c:v>63034.781867806465</c:v>
                </c:pt>
                <c:pt idx="16">
                  <c:v>62464.260910700381</c:v>
                </c:pt>
                <c:pt idx="17">
                  <c:v>63244.391568455467</c:v>
                </c:pt>
                <c:pt idx="18">
                  <c:v>63978.498642602048</c:v>
                </c:pt>
                <c:pt idx="19">
                  <c:v>65398.207312196813</c:v>
                </c:pt>
                <c:pt idx="20">
                  <c:v>65930.678867981274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data!$F$2</c:f>
              <c:strCache>
                <c:ptCount val="1"/>
                <c:pt idx="0">
                  <c:v>WICHE 2008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7"/>
            <c:spPr>
              <a:ln>
                <a:noFill/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data!$F$3:$F$36</c:f>
              <c:numCache>
                <c:formatCode>#,##0</c:formatCode>
                <c:ptCount val="34"/>
                <c:pt idx="7">
                  <c:v>69428.138289731665</c:v>
                </c:pt>
                <c:pt idx="8">
                  <c:v>70072.813466013744</c:v>
                </c:pt>
                <c:pt idx="9">
                  <c:v>70611.705854226908</c:v>
                </c:pt>
                <c:pt idx="10">
                  <c:v>69445.45496739418</c:v>
                </c:pt>
                <c:pt idx="11">
                  <c:v>68920.723793990313</c:v>
                </c:pt>
                <c:pt idx="12">
                  <c:v>67632.357741349872</c:v>
                </c:pt>
                <c:pt idx="13">
                  <c:v>66722.685388091733</c:v>
                </c:pt>
                <c:pt idx="14">
                  <c:v>65109.394105361411</c:v>
                </c:pt>
                <c:pt idx="15">
                  <c:v>65356.873877044331</c:v>
                </c:pt>
                <c:pt idx="16">
                  <c:v>64588.34128208195</c:v>
                </c:pt>
                <c:pt idx="17">
                  <c:v>65606.617778579952</c:v>
                </c:pt>
                <c:pt idx="18">
                  <c:v>66530.8075854169</c:v>
                </c:pt>
                <c:pt idx="19">
                  <c:v>67420.387964727837</c:v>
                </c:pt>
                <c:pt idx="20">
                  <c:v>67200.198663735078</c:v>
                </c:pt>
                <c:pt idx="21">
                  <c:v>66697.40789954731</c:v>
                </c:pt>
                <c:pt idx="22">
                  <c:v>68160.270118314947</c:v>
                </c:pt>
                <c:pt idx="23">
                  <c:v>68231.262750540671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data!$G$2</c:f>
              <c:strCache>
                <c:ptCount val="1"/>
                <c:pt idx="0">
                  <c:v>WICHE 2012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marker>
            <c:symbol val="x"/>
            <c:size val="7"/>
            <c:spPr>
              <a:ln>
                <a:solidFill>
                  <a:schemeClr val="accent3"/>
                </a:solidFill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data!$G$3:$G$36</c:f>
              <c:numCache>
                <c:formatCode>#,##0</c:formatCode>
                <c:ptCount val="34"/>
                <c:pt idx="11">
                  <c:v>70401</c:v>
                </c:pt>
                <c:pt idx="12">
                  <c:v>68969</c:v>
                </c:pt>
                <c:pt idx="13">
                  <c:v>67794</c:v>
                </c:pt>
                <c:pt idx="14">
                  <c:v>65804</c:v>
                </c:pt>
                <c:pt idx="15">
                  <c:v>64327</c:v>
                </c:pt>
                <c:pt idx="16">
                  <c:v>64136</c:v>
                </c:pt>
                <c:pt idx="17">
                  <c:v>64301</c:v>
                </c:pt>
                <c:pt idx="18">
                  <c:v>64639</c:v>
                </c:pt>
                <c:pt idx="19">
                  <c:v>65467</c:v>
                </c:pt>
                <c:pt idx="20">
                  <c:v>64978</c:v>
                </c:pt>
                <c:pt idx="21">
                  <c:v>64194</c:v>
                </c:pt>
                <c:pt idx="22">
                  <c:v>64601</c:v>
                </c:pt>
                <c:pt idx="23">
                  <c:v>65891</c:v>
                </c:pt>
                <c:pt idx="24">
                  <c:v>66534</c:v>
                </c:pt>
                <c:pt idx="25">
                  <c:v>67692</c:v>
                </c:pt>
                <c:pt idx="26">
                  <c:v>68024</c:v>
                </c:pt>
                <c:pt idx="27">
                  <c:v>67496</c:v>
                </c:pt>
                <c:pt idx="28">
                  <c:v>66286</c:v>
                </c:pt>
                <c:pt idx="29">
                  <c:v>64072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data!$H$2</c:f>
              <c:strCache>
                <c:ptCount val="1"/>
                <c:pt idx="0">
                  <c:v>WICHE 2016</c:v>
                </c:pt>
              </c:strCache>
            </c:strRef>
          </c:tx>
          <c:spPr>
            <a:ln>
              <a:solidFill>
                <a:schemeClr val="accent4"/>
              </a:solidFill>
              <a:prstDash val="dashDot"/>
            </a:ln>
          </c:spPr>
          <c:marker>
            <c:symbol val="plus"/>
            <c:size val="7"/>
            <c:spPr>
              <a:noFill/>
              <a:ln>
                <a:solidFill>
                  <a:schemeClr val="accent4"/>
                </a:solidFill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data!$H$3:$H$36</c:f>
              <c:numCache>
                <c:formatCode>#,##0</c:formatCode>
                <c:ptCount val="34"/>
                <c:pt idx="15">
                  <c:v>66068.315612694088</c:v>
                </c:pt>
                <c:pt idx="16">
                  <c:v>65173.136021247432</c:v>
                </c:pt>
                <c:pt idx="17">
                  <c:v>65174.080419313876</c:v>
                </c:pt>
                <c:pt idx="18">
                  <c:v>65188.945943765677</c:v>
                </c:pt>
                <c:pt idx="19">
                  <c:v>66246.482852001005</c:v>
                </c:pt>
                <c:pt idx="20">
                  <c:v>65548.390023903718</c:v>
                </c:pt>
                <c:pt idx="21">
                  <c:v>64535.597686832967</c:v>
                </c:pt>
                <c:pt idx="22">
                  <c:v>65056.293697076762</c:v>
                </c:pt>
                <c:pt idx="23">
                  <c:v>65661.704788955161</c:v>
                </c:pt>
                <c:pt idx="24">
                  <c:v>65133.319107831412</c:v>
                </c:pt>
                <c:pt idx="25">
                  <c:v>65903.930477722533</c:v>
                </c:pt>
                <c:pt idx="26">
                  <c:v>67339.561522664531</c:v>
                </c:pt>
                <c:pt idx="27">
                  <c:v>66777.658037038433</c:v>
                </c:pt>
                <c:pt idx="28">
                  <c:v>65397.917719629942</c:v>
                </c:pt>
                <c:pt idx="29">
                  <c:v>63072.803940041827</c:v>
                </c:pt>
                <c:pt idx="30">
                  <c:v>62446.387259948271</c:v>
                </c:pt>
                <c:pt idx="31">
                  <c:v>62070.959544572004</c:v>
                </c:pt>
                <c:pt idx="32">
                  <c:v>61471.315705623798</c:v>
                </c:pt>
                <c:pt idx="33">
                  <c:v>61924.418261677733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data!$I$2</c:f>
              <c:strCache>
                <c:ptCount val="1"/>
                <c:pt idx="0">
                  <c:v>APL 2017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star"/>
            <c:size val="7"/>
            <c:spPr>
              <a:ln>
                <a:solidFill>
                  <a:schemeClr val="accent6"/>
                </a:solidFill>
              </a:ln>
            </c:spPr>
          </c:marker>
          <c:val>
            <c:numRef>
              <c:f>data!$I$3:$I$36</c:f>
              <c:numCache>
                <c:formatCode>#,##0</c:formatCode>
                <c:ptCount val="34"/>
                <c:pt idx="18">
                  <c:v>64133.463913805332</c:v>
                </c:pt>
                <c:pt idx="19">
                  <c:v>65685.452910776556</c:v>
                </c:pt>
                <c:pt idx="20">
                  <c:v>64572.741391634627</c:v>
                </c:pt>
                <c:pt idx="21">
                  <c:v>64065.428816721949</c:v>
                </c:pt>
                <c:pt idx="22">
                  <c:v>64378.409792263221</c:v>
                </c:pt>
                <c:pt idx="23">
                  <c:v>65517.707095949052</c:v>
                </c:pt>
                <c:pt idx="24">
                  <c:v>65297.557737635543</c:v>
                </c:pt>
                <c:pt idx="25">
                  <c:v>65664.506753194742</c:v>
                </c:pt>
                <c:pt idx="26">
                  <c:v>67638.738921322321</c:v>
                </c:pt>
                <c:pt idx="27">
                  <c:v>66998.600873377538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491096"/>
        <c:axId val="436491488"/>
      </c:lineChart>
      <c:catAx>
        <c:axId val="436491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6491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6491488"/>
        <c:scaling>
          <c:orientation val="minMax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64910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384017758046646E-2"/>
          <c:y val="4.4045676998368692E-2"/>
          <c:w val="0.91675915649278594"/>
          <c:h val="0.85154975530179455"/>
        </c:manualLayout>
      </c:layout>
      <c:lineChart>
        <c:grouping val="standard"/>
        <c:varyColors val="0"/>
        <c:ser>
          <c:idx val="4"/>
          <c:order val="0"/>
          <c:tx>
            <c:strRef>
              <c:f>data!$J$2</c:f>
              <c:strCache>
                <c:ptCount val="1"/>
                <c:pt idx="0">
                  <c:v>Actual Graduates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data!$J$3:$J$36</c:f>
              <c:numCache>
                <c:formatCode>#,##0</c:formatCode>
                <c:ptCount val="34"/>
                <c:pt idx="0">
                  <c:v>2581</c:v>
                </c:pt>
                <c:pt idx="1">
                  <c:v>2573</c:v>
                </c:pt>
                <c:pt idx="2">
                  <c:v>2835</c:v>
                </c:pt>
                <c:pt idx="3">
                  <c:v>3148</c:v>
                </c:pt>
                <c:pt idx="4">
                  <c:v>3196</c:v>
                </c:pt>
                <c:pt idx="5">
                  <c:v>3815</c:v>
                </c:pt>
                <c:pt idx="6">
                  <c:v>3751</c:v>
                </c:pt>
                <c:pt idx="7">
                  <c:v>4040</c:v>
                </c:pt>
                <c:pt idx="8">
                  <c:v>4333</c:v>
                </c:pt>
                <c:pt idx="9">
                  <c:v>4823</c:v>
                </c:pt>
                <c:pt idx="10">
                  <c:v>4920</c:v>
                </c:pt>
                <c:pt idx="11">
                  <c:v>5050</c:v>
                </c:pt>
                <c:pt idx="12">
                  <c:v>5098</c:v>
                </c:pt>
                <c:pt idx="13">
                  <c:v>4752</c:v>
                </c:pt>
                <c:pt idx="14">
                  <c:v>4715</c:v>
                </c:pt>
                <c:pt idx="15">
                  <c:v>4514</c:v>
                </c:pt>
                <c:pt idx="16">
                  <c:v>4409</c:v>
                </c:pt>
                <c:pt idx="17">
                  <c:v>4783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data!$K$2</c:f>
              <c:strCache>
                <c:ptCount val="1"/>
                <c:pt idx="0">
                  <c:v>APL 2008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Dot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data!$K$3:$K$36</c:f>
              <c:numCache>
                <c:formatCode>#,##0</c:formatCode>
                <c:ptCount val="34"/>
                <c:pt idx="8">
                  <c:v>4301.0662605607149</c:v>
                </c:pt>
                <c:pt idx="9">
                  <c:v>4847.7167767676929</c:v>
                </c:pt>
                <c:pt idx="10">
                  <c:v>4219.60806753205</c:v>
                </c:pt>
                <c:pt idx="11">
                  <c:v>4179.226288304706</c:v>
                </c:pt>
                <c:pt idx="12">
                  <c:v>4235.4414909941634</c:v>
                </c:pt>
                <c:pt idx="13">
                  <c:v>4178.1181312036742</c:v>
                </c:pt>
                <c:pt idx="14">
                  <c:v>3929.137747000605</c:v>
                </c:pt>
                <c:pt idx="15">
                  <c:v>3882.0057247366371</c:v>
                </c:pt>
                <c:pt idx="16">
                  <c:v>3850.5240287172137</c:v>
                </c:pt>
                <c:pt idx="17">
                  <c:v>3942.5509289058305</c:v>
                </c:pt>
                <c:pt idx="18">
                  <c:v>3928.1481046870463</c:v>
                </c:pt>
                <c:pt idx="19">
                  <c:v>3854.0800525566237</c:v>
                </c:pt>
                <c:pt idx="20">
                  <c:v>4048.3869313745822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data!$L$2</c:f>
              <c:strCache>
                <c:ptCount val="1"/>
                <c:pt idx="0">
                  <c:v>WICHE 2008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7"/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data!$L$3:$L$36</c:f>
              <c:numCache>
                <c:formatCode>#,##0</c:formatCode>
                <c:ptCount val="34"/>
                <c:pt idx="7">
                  <c:v>3922.6185859680436</c:v>
                </c:pt>
                <c:pt idx="8">
                  <c:v>4198.5643908654656</c:v>
                </c:pt>
                <c:pt idx="9">
                  <c:v>4210.4207114010296</c:v>
                </c:pt>
                <c:pt idx="10">
                  <c:v>4049.0501098357076</c:v>
                </c:pt>
                <c:pt idx="11">
                  <c:v>4308.455413166922</c:v>
                </c:pt>
                <c:pt idx="12">
                  <c:v>4126.1692811560843</c:v>
                </c:pt>
                <c:pt idx="13">
                  <c:v>4058.8549541251637</c:v>
                </c:pt>
                <c:pt idx="14">
                  <c:v>3832.1731525211826</c:v>
                </c:pt>
                <c:pt idx="15">
                  <c:v>3724.8633829043561</c:v>
                </c:pt>
                <c:pt idx="16">
                  <c:v>3639.1311229289017</c:v>
                </c:pt>
                <c:pt idx="17">
                  <c:v>3750.3936899721102</c:v>
                </c:pt>
                <c:pt idx="18">
                  <c:v>3715.4601837081036</c:v>
                </c:pt>
                <c:pt idx="19">
                  <c:v>3731.6432980888712</c:v>
                </c:pt>
                <c:pt idx="20">
                  <c:v>3767.010616898237</c:v>
                </c:pt>
                <c:pt idx="21">
                  <c:v>3663.6122423262541</c:v>
                </c:pt>
                <c:pt idx="22">
                  <c:v>3708.5619293725777</c:v>
                </c:pt>
                <c:pt idx="23">
                  <c:v>3756.4640833669491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data!$M$2</c:f>
              <c:strCache>
                <c:ptCount val="1"/>
                <c:pt idx="0">
                  <c:v>WICHE 2012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marker>
            <c:symbol val="x"/>
            <c:size val="7"/>
            <c:spPr>
              <a:ln>
                <a:solidFill>
                  <a:schemeClr val="accent3"/>
                </a:solidFill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data!$M$3:$M$36</c:f>
              <c:numCache>
                <c:formatCode>#,##0</c:formatCode>
                <c:ptCount val="34"/>
                <c:pt idx="11">
                  <c:v>4955</c:v>
                </c:pt>
                <c:pt idx="12">
                  <c:v>4879</c:v>
                </c:pt>
                <c:pt idx="13">
                  <c:v>4957</c:v>
                </c:pt>
                <c:pt idx="14">
                  <c:v>4621</c:v>
                </c:pt>
                <c:pt idx="15">
                  <c:v>4290</c:v>
                </c:pt>
                <c:pt idx="16">
                  <c:v>4316</c:v>
                </c:pt>
                <c:pt idx="17">
                  <c:v>4297</c:v>
                </c:pt>
                <c:pt idx="18">
                  <c:v>4370</c:v>
                </c:pt>
                <c:pt idx="19">
                  <c:v>4334</c:v>
                </c:pt>
                <c:pt idx="20">
                  <c:v>4153</c:v>
                </c:pt>
                <c:pt idx="21">
                  <c:v>4244</c:v>
                </c:pt>
                <c:pt idx="22">
                  <c:v>4174</c:v>
                </c:pt>
                <c:pt idx="23">
                  <c:v>4291</c:v>
                </c:pt>
                <c:pt idx="24">
                  <c:v>4577</c:v>
                </c:pt>
                <c:pt idx="25">
                  <c:v>4771</c:v>
                </c:pt>
                <c:pt idx="26">
                  <c:v>4904</c:v>
                </c:pt>
                <c:pt idx="27">
                  <c:v>4920</c:v>
                </c:pt>
                <c:pt idx="28">
                  <c:v>4960</c:v>
                </c:pt>
                <c:pt idx="29">
                  <c:v>4664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data!$N$2</c:f>
              <c:strCache>
                <c:ptCount val="1"/>
                <c:pt idx="0">
                  <c:v>WICHE 2016</c:v>
                </c:pt>
              </c:strCache>
            </c:strRef>
          </c:tx>
          <c:spPr>
            <a:ln>
              <a:solidFill>
                <a:schemeClr val="accent4"/>
              </a:solidFill>
              <a:prstDash val="dashDot"/>
            </a:ln>
          </c:spPr>
          <c:marker>
            <c:symbol val="plus"/>
            <c:size val="7"/>
            <c:spPr>
              <a:ln>
                <a:solidFill>
                  <a:schemeClr val="accent4"/>
                </a:solidFill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data!$N$3:$N$36</c:f>
              <c:numCache>
                <c:formatCode>#,##0</c:formatCode>
                <c:ptCount val="34"/>
                <c:pt idx="15">
                  <c:v>4618.4780412928321</c:v>
                </c:pt>
                <c:pt idx="16">
                  <c:v>4620.7439987763137</c:v>
                </c:pt>
                <c:pt idx="17">
                  <c:v>4634.014380551248</c:v>
                </c:pt>
                <c:pt idx="18">
                  <c:v>4623.7302281972343</c:v>
                </c:pt>
                <c:pt idx="19">
                  <c:v>4565.4596144367351</c:v>
                </c:pt>
                <c:pt idx="20">
                  <c:v>4367.1464248308066</c:v>
                </c:pt>
                <c:pt idx="21">
                  <c:v>4338.6428362455572</c:v>
                </c:pt>
                <c:pt idx="22">
                  <c:v>4309.1087946403331</c:v>
                </c:pt>
                <c:pt idx="23">
                  <c:v>4309.2284691771429</c:v>
                </c:pt>
                <c:pt idx="24">
                  <c:v>4226.64679422672</c:v>
                </c:pt>
                <c:pt idx="25">
                  <c:v>4404.1730667561505</c:v>
                </c:pt>
                <c:pt idx="26">
                  <c:v>4444.0499434767808</c:v>
                </c:pt>
                <c:pt idx="27">
                  <c:v>4594.3670877499053</c:v>
                </c:pt>
                <c:pt idx="28">
                  <c:v>4622.3233306854418</c:v>
                </c:pt>
                <c:pt idx="29">
                  <c:v>4318.0951224208047</c:v>
                </c:pt>
                <c:pt idx="30">
                  <c:v>4140.1958684426609</c:v>
                </c:pt>
                <c:pt idx="31">
                  <c:v>4204.5991684040346</c:v>
                </c:pt>
                <c:pt idx="32">
                  <c:v>4225.9286930751696</c:v>
                </c:pt>
                <c:pt idx="33">
                  <c:v>4448.4828827668171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data!$O$2</c:f>
              <c:strCache>
                <c:ptCount val="1"/>
                <c:pt idx="0">
                  <c:v>APL 2017</c:v>
                </c:pt>
              </c:strCache>
            </c:strRef>
          </c:tx>
          <c:marker>
            <c:symbol val="star"/>
            <c:size val="7"/>
          </c:marker>
          <c:val>
            <c:numRef>
              <c:f>data!$O$3:$O$36</c:f>
              <c:numCache>
                <c:formatCode>#,##0</c:formatCode>
                <c:ptCount val="34"/>
                <c:pt idx="18">
                  <c:v>4313.2187484235619</c:v>
                </c:pt>
                <c:pt idx="19">
                  <c:v>4530.4509987334313</c:v>
                </c:pt>
                <c:pt idx="20">
                  <c:v>4097.4773777568025</c:v>
                </c:pt>
                <c:pt idx="21">
                  <c:v>4179.8125529553818</c:v>
                </c:pt>
                <c:pt idx="22">
                  <c:v>4048.0529157487194</c:v>
                </c:pt>
                <c:pt idx="23">
                  <c:v>4075.5317677160961</c:v>
                </c:pt>
                <c:pt idx="24">
                  <c:v>4029.5699710655272</c:v>
                </c:pt>
                <c:pt idx="25">
                  <c:v>4120.3354537993309</c:v>
                </c:pt>
                <c:pt idx="26">
                  <c:v>4142.8059948810851</c:v>
                </c:pt>
                <c:pt idx="27">
                  <c:v>4119.1022028157913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92880"/>
        <c:axId val="389993272"/>
      </c:lineChart>
      <c:catAx>
        <c:axId val="38999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9993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9993272"/>
        <c:scaling>
          <c:orientation val="minMax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99928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384017758046618E-2"/>
          <c:y val="4.4045676998368678E-2"/>
          <c:w val="0.91675915649278583"/>
          <c:h val="0.85154975530179444"/>
        </c:manualLayout>
      </c:layout>
      <c:lineChart>
        <c:grouping val="standard"/>
        <c:varyColors val="0"/>
        <c:ser>
          <c:idx val="4"/>
          <c:order val="0"/>
          <c:tx>
            <c:strRef>
              <c:f>data!$P$2</c:f>
              <c:strCache>
                <c:ptCount val="1"/>
                <c:pt idx="0">
                  <c:v>Actual Graduates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data!$P$3:$P$36</c:f>
              <c:numCache>
                <c:formatCode>#,##0</c:formatCode>
                <c:ptCount val="34"/>
                <c:pt idx="0">
                  <c:v>538</c:v>
                </c:pt>
                <c:pt idx="1">
                  <c:v>532</c:v>
                </c:pt>
                <c:pt idx="2">
                  <c:v>547</c:v>
                </c:pt>
                <c:pt idx="3">
                  <c:v>623</c:v>
                </c:pt>
                <c:pt idx="4">
                  <c:v>668</c:v>
                </c:pt>
                <c:pt idx="5">
                  <c:v>688</c:v>
                </c:pt>
                <c:pt idx="6">
                  <c:v>700</c:v>
                </c:pt>
                <c:pt idx="7">
                  <c:v>776</c:v>
                </c:pt>
                <c:pt idx="8">
                  <c:v>776</c:v>
                </c:pt>
                <c:pt idx="9">
                  <c:v>801</c:v>
                </c:pt>
                <c:pt idx="10">
                  <c:v>848</c:v>
                </c:pt>
                <c:pt idx="11">
                  <c:v>893</c:v>
                </c:pt>
                <c:pt idx="12">
                  <c:v>789</c:v>
                </c:pt>
                <c:pt idx="13">
                  <c:v>769</c:v>
                </c:pt>
                <c:pt idx="14">
                  <c:v>677</c:v>
                </c:pt>
                <c:pt idx="15">
                  <c:v>678</c:v>
                </c:pt>
                <c:pt idx="16">
                  <c:v>611</c:v>
                </c:pt>
                <c:pt idx="17">
                  <c:v>638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data!$Q$2</c:f>
              <c:strCache>
                <c:ptCount val="1"/>
                <c:pt idx="0">
                  <c:v>APL 2008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Dot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data!$Q$3:$Q$36</c:f>
              <c:numCache>
                <c:formatCode>#,##0</c:formatCode>
                <c:ptCount val="34"/>
                <c:pt idx="8">
                  <c:v>772.94077123971431</c:v>
                </c:pt>
                <c:pt idx="9">
                  <c:v>823.89726521322166</c:v>
                </c:pt>
                <c:pt idx="10">
                  <c:v>808.62904773624064</c:v>
                </c:pt>
                <c:pt idx="11">
                  <c:v>809.50638837549889</c:v>
                </c:pt>
                <c:pt idx="12">
                  <c:v>796.86909685044179</c:v>
                </c:pt>
                <c:pt idx="13">
                  <c:v>768.41578736433223</c:v>
                </c:pt>
                <c:pt idx="14">
                  <c:v>702.57808379384312</c:v>
                </c:pt>
                <c:pt idx="15">
                  <c:v>726.05504833339592</c:v>
                </c:pt>
                <c:pt idx="16">
                  <c:v>708.1868793612955</c:v>
                </c:pt>
                <c:pt idx="17">
                  <c:v>754.96753877101787</c:v>
                </c:pt>
                <c:pt idx="18">
                  <c:v>804.37589271460195</c:v>
                </c:pt>
                <c:pt idx="19">
                  <c:v>814.44738208545004</c:v>
                </c:pt>
                <c:pt idx="20">
                  <c:v>816.54680988083715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data!$R$2</c:f>
              <c:strCache>
                <c:ptCount val="1"/>
                <c:pt idx="0">
                  <c:v>WICHE 2008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7"/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data!$R$3:$R$36</c:f>
              <c:numCache>
                <c:formatCode>#,##0</c:formatCode>
                <c:ptCount val="34"/>
                <c:pt idx="7">
                  <c:v>731.8652280889936</c:v>
                </c:pt>
                <c:pt idx="8">
                  <c:v>740.70986643803644</c:v>
                </c:pt>
                <c:pt idx="9">
                  <c:v>715.93349790465118</c:v>
                </c:pt>
                <c:pt idx="10">
                  <c:v>762.35879742660984</c:v>
                </c:pt>
                <c:pt idx="11">
                  <c:v>731.5280593934225</c:v>
                </c:pt>
                <c:pt idx="12">
                  <c:v>732.38562053790429</c:v>
                </c:pt>
                <c:pt idx="13">
                  <c:v>694.33117304708708</c:v>
                </c:pt>
                <c:pt idx="14">
                  <c:v>617.58049367216313</c:v>
                </c:pt>
                <c:pt idx="15">
                  <c:v>664.33092089072932</c:v>
                </c:pt>
                <c:pt idx="16">
                  <c:v>627.58787389316171</c:v>
                </c:pt>
                <c:pt idx="17">
                  <c:v>654.91512783562564</c:v>
                </c:pt>
                <c:pt idx="18">
                  <c:v>684.21245235498452</c:v>
                </c:pt>
                <c:pt idx="19">
                  <c:v>668.85651842528625</c:v>
                </c:pt>
                <c:pt idx="20">
                  <c:v>712.57753671067769</c:v>
                </c:pt>
                <c:pt idx="21">
                  <c:v>748.81661564643434</c:v>
                </c:pt>
                <c:pt idx="22">
                  <c:v>756.13469780283822</c:v>
                </c:pt>
                <c:pt idx="23">
                  <c:v>788.71440134987097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data!$S$2</c:f>
              <c:strCache>
                <c:ptCount val="1"/>
                <c:pt idx="0">
                  <c:v>WICHE 2012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marker>
            <c:symbol val="x"/>
            <c:size val="7"/>
            <c:spPr>
              <a:ln>
                <a:solidFill>
                  <a:schemeClr val="accent3"/>
                </a:solidFill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data!$S$3:$S$36</c:f>
              <c:numCache>
                <c:formatCode>#,##0</c:formatCode>
                <c:ptCount val="34"/>
                <c:pt idx="11">
                  <c:v>875</c:v>
                </c:pt>
                <c:pt idx="12">
                  <c:v>788</c:v>
                </c:pt>
                <c:pt idx="13">
                  <c:v>773</c:v>
                </c:pt>
                <c:pt idx="14">
                  <c:v>692</c:v>
                </c:pt>
                <c:pt idx="15">
                  <c:v>654</c:v>
                </c:pt>
                <c:pt idx="16">
                  <c:v>636</c:v>
                </c:pt>
                <c:pt idx="17">
                  <c:v>688</c:v>
                </c:pt>
                <c:pt idx="18">
                  <c:v>685</c:v>
                </c:pt>
                <c:pt idx="19">
                  <c:v>701</c:v>
                </c:pt>
                <c:pt idx="20">
                  <c:v>714</c:v>
                </c:pt>
                <c:pt idx="21">
                  <c:v>726</c:v>
                </c:pt>
                <c:pt idx="22">
                  <c:v>752</c:v>
                </c:pt>
                <c:pt idx="23">
                  <c:v>761</c:v>
                </c:pt>
                <c:pt idx="24">
                  <c:v>892</c:v>
                </c:pt>
                <c:pt idx="25">
                  <c:v>978</c:v>
                </c:pt>
                <c:pt idx="26">
                  <c:v>992</c:v>
                </c:pt>
                <c:pt idx="27">
                  <c:v>976</c:v>
                </c:pt>
                <c:pt idx="28">
                  <c:v>984</c:v>
                </c:pt>
                <c:pt idx="29">
                  <c:v>957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data!$T$2</c:f>
              <c:strCache>
                <c:ptCount val="1"/>
                <c:pt idx="0">
                  <c:v>WICHE 2016</c:v>
                </c:pt>
              </c:strCache>
            </c:strRef>
          </c:tx>
          <c:spPr>
            <a:ln>
              <a:solidFill>
                <a:schemeClr val="accent4"/>
              </a:solidFill>
              <a:prstDash val="dashDot"/>
            </a:ln>
          </c:spPr>
          <c:marker>
            <c:symbol val="plus"/>
            <c:size val="7"/>
            <c:spPr>
              <a:ln>
                <a:solidFill>
                  <a:schemeClr val="accent4"/>
                </a:solidFill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data!$T$3:$T$36</c:f>
              <c:numCache>
                <c:formatCode>#,##0</c:formatCode>
                <c:ptCount val="34"/>
                <c:pt idx="15">
                  <c:v>676.73339696997823</c:v>
                </c:pt>
                <c:pt idx="16">
                  <c:v>607.87051520370028</c:v>
                </c:pt>
                <c:pt idx="17">
                  <c:v>643.00463311745023</c:v>
                </c:pt>
                <c:pt idx="18">
                  <c:v>620.79127406363864</c:v>
                </c:pt>
                <c:pt idx="19">
                  <c:v>621.86114568975245</c:v>
                </c:pt>
                <c:pt idx="20">
                  <c:v>595.81258802794889</c:v>
                </c:pt>
                <c:pt idx="21">
                  <c:v>595.46955280836096</c:v>
                </c:pt>
                <c:pt idx="22">
                  <c:v>580.81930073811054</c:v>
                </c:pt>
                <c:pt idx="23">
                  <c:v>571.07020230936484</c:v>
                </c:pt>
                <c:pt idx="24">
                  <c:v>571.16717044826134</c:v>
                </c:pt>
                <c:pt idx="25">
                  <c:v>567.30053733931175</c:v>
                </c:pt>
                <c:pt idx="26">
                  <c:v>568.5452380409273</c:v>
                </c:pt>
                <c:pt idx="27">
                  <c:v>600.21810642234777</c:v>
                </c:pt>
                <c:pt idx="28">
                  <c:v>602.02867489179164</c:v>
                </c:pt>
                <c:pt idx="29">
                  <c:v>580.08546050289021</c:v>
                </c:pt>
                <c:pt idx="30">
                  <c:v>442.54207736310855</c:v>
                </c:pt>
                <c:pt idx="31">
                  <c:v>448.92644838893972</c:v>
                </c:pt>
                <c:pt idx="32">
                  <c:v>450.81915772300209</c:v>
                </c:pt>
                <c:pt idx="33">
                  <c:v>437.67537076718259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data!$U$2</c:f>
              <c:strCache>
                <c:ptCount val="1"/>
                <c:pt idx="0">
                  <c:v>APL 2017</c:v>
                </c:pt>
              </c:strCache>
            </c:strRef>
          </c:tx>
          <c:marker>
            <c:symbol val="star"/>
            <c:size val="7"/>
          </c:marker>
          <c:val>
            <c:numRef>
              <c:f>data!$U$3:$U$36</c:f>
              <c:numCache>
                <c:formatCode>#,##0</c:formatCode>
                <c:ptCount val="34"/>
                <c:pt idx="18">
                  <c:v>602.79080000958402</c:v>
                </c:pt>
                <c:pt idx="19">
                  <c:v>593.82645851701045</c:v>
                </c:pt>
                <c:pt idx="20">
                  <c:v>573.41612626052972</c:v>
                </c:pt>
                <c:pt idx="21">
                  <c:v>583.91206564670676</c:v>
                </c:pt>
                <c:pt idx="22">
                  <c:v>572.70197666502622</c:v>
                </c:pt>
                <c:pt idx="23">
                  <c:v>567.3079988078573</c:v>
                </c:pt>
                <c:pt idx="24">
                  <c:v>564.18890743874113</c:v>
                </c:pt>
                <c:pt idx="25">
                  <c:v>554.99158646486319</c:v>
                </c:pt>
                <c:pt idx="26">
                  <c:v>565.38011753114984</c:v>
                </c:pt>
                <c:pt idx="27">
                  <c:v>503.94430839890327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94056"/>
        <c:axId val="389994448"/>
      </c:lineChart>
      <c:catAx>
        <c:axId val="389994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9994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9994448"/>
        <c:scaling>
          <c:orientation val="minMax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999405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384017758046646E-2"/>
          <c:y val="4.4045676998368692E-2"/>
          <c:w val="0.91675915649278594"/>
          <c:h val="0.85154975530179455"/>
        </c:manualLayout>
      </c:layout>
      <c:lineChart>
        <c:grouping val="standard"/>
        <c:varyColors val="0"/>
        <c:ser>
          <c:idx val="4"/>
          <c:order val="0"/>
          <c:tx>
            <c:strRef>
              <c:f>data!$V$2</c:f>
              <c:strCache>
                <c:ptCount val="1"/>
                <c:pt idx="0">
                  <c:v>Actual Graduates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data!$V$3:$V$36</c:f>
              <c:numCache>
                <c:formatCode>#,##0</c:formatCode>
                <c:ptCount val="34"/>
                <c:pt idx="0">
                  <c:v>1373</c:v>
                </c:pt>
                <c:pt idx="1">
                  <c:v>1520</c:v>
                </c:pt>
                <c:pt idx="2">
                  <c:v>1567</c:v>
                </c:pt>
                <c:pt idx="3">
                  <c:v>1757</c:v>
                </c:pt>
                <c:pt idx="4">
                  <c:v>1859</c:v>
                </c:pt>
                <c:pt idx="5">
                  <c:v>2063</c:v>
                </c:pt>
                <c:pt idx="6">
                  <c:v>2011</c:v>
                </c:pt>
                <c:pt idx="7">
                  <c:v>2150</c:v>
                </c:pt>
                <c:pt idx="8">
                  <c:v>2202</c:v>
                </c:pt>
                <c:pt idx="9">
                  <c:v>2428</c:v>
                </c:pt>
                <c:pt idx="10">
                  <c:v>2533</c:v>
                </c:pt>
                <c:pt idx="11">
                  <c:v>2261</c:v>
                </c:pt>
                <c:pt idx="12">
                  <c:v>2399</c:v>
                </c:pt>
                <c:pt idx="13">
                  <c:v>2241</c:v>
                </c:pt>
                <c:pt idx="14">
                  <c:v>2247</c:v>
                </c:pt>
                <c:pt idx="15">
                  <c:v>2225</c:v>
                </c:pt>
                <c:pt idx="16">
                  <c:v>2128</c:v>
                </c:pt>
                <c:pt idx="17">
                  <c:v>2188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data!$W$2</c:f>
              <c:strCache>
                <c:ptCount val="1"/>
                <c:pt idx="0">
                  <c:v>APL 2008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Dot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data!$W$3:$W$36</c:f>
              <c:numCache>
                <c:formatCode>#,##0</c:formatCode>
                <c:ptCount val="34"/>
                <c:pt idx="8">
                  <c:v>2180.6079026518055</c:v>
                </c:pt>
                <c:pt idx="9">
                  <c:v>2434.763871497149</c:v>
                </c:pt>
                <c:pt idx="10">
                  <c:v>2351.1878180982717</c:v>
                </c:pt>
                <c:pt idx="11">
                  <c:v>2171.3283177963763</c:v>
                </c:pt>
                <c:pt idx="12">
                  <c:v>2247.6924988045353</c:v>
                </c:pt>
                <c:pt idx="13">
                  <c:v>2189.8821923388386</c:v>
                </c:pt>
                <c:pt idx="14">
                  <c:v>2167.9746423056181</c:v>
                </c:pt>
                <c:pt idx="15">
                  <c:v>2177.4637392529562</c:v>
                </c:pt>
                <c:pt idx="16">
                  <c:v>2098.2719175945999</c:v>
                </c:pt>
                <c:pt idx="17">
                  <c:v>2055.5883788073529</c:v>
                </c:pt>
                <c:pt idx="18">
                  <c:v>2132.2362601268542</c:v>
                </c:pt>
                <c:pt idx="19">
                  <c:v>2212.2551730791893</c:v>
                </c:pt>
                <c:pt idx="20">
                  <c:v>2342.6769462956831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data!$X$2</c:f>
              <c:strCache>
                <c:ptCount val="1"/>
                <c:pt idx="0">
                  <c:v>WICHE 2008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7"/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data!$X$3:$X$36</c:f>
              <c:numCache>
                <c:formatCode>#,##0</c:formatCode>
                <c:ptCount val="34"/>
                <c:pt idx="7">
                  <c:v>2125.60662246947</c:v>
                </c:pt>
                <c:pt idx="8">
                  <c:v>2215.4016034380916</c:v>
                </c:pt>
                <c:pt idx="9">
                  <c:v>2350.5915693313714</c:v>
                </c:pt>
                <c:pt idx="10">
                  <c:v>2369.058371469896</c:v>
                </c:pt>
                <c:pt idx="11">
                  <c:v>2252.5290360192957</c:v>
                </c:pt>
                <c:pt idx="12">
                  <c:v>2331.5154412804354</c:v>
                </c:pt>
                <c:pt idx="13">
                  <c:v>2302.7355052359012</c:v>
                </c:pt>
                <c:pt idx="14">
                  <c:v>2288.8484114805215</c:v>
                </c:pt>
                <c:pt idx="15">
                  <c:v>2387.0361537866925</c:v>
                </c:pt>
                <c:pt idx="16">
                  <c:v>2302.9602090653589</c:v>
                </c:pt>
                <c:pt idx="17">
                  <c:v>2285.0559791520718</c:v>
                </c:pt>
                <c:pt idx="18">
                  <c:v>2473.8682412903627</c:v>
                </c:pt>
                <c:pt idx="19">
                  <c:v>2607.7862908345319</c:v>
                </c:pt>
                <c:pt idx="20">
                  <c:v>2665.1833984044288</c:v>
                </c:pt>
                <c:pt idx="21">
                  <c:v>2637.2374462637158</c:v>
                </c:pt>
                <c:pt idx="22">
                  <c:v>2801.4257908298691</c:v>
                </c:pt>
                <c:pt idx="23">
                  <c:v>3057.3951915149555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data!$Y$2</c:f>
              <c:strCache>
                <c:ptCount val="1"/>
                <c:pt idx="0">
                  <c:v>WICHE 2012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marker>
            <c:symbol val="x"/>
            <c:size val="7"/>
            <c:spPr>
              <a:ln>
                <a:solidFill>
                  <a:schemeClr val="accent3"/>
                </a:solidFill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data!$Y$3:$Y$36</c:f>
              <c:numCache>
                <c:formatCode>#,##0</c:formatCode>
                <c:ptCount val="34"/>
                <c:pt idx="11">
                  <c:v>2284</c:v>
                </c:pt>
                <c:pt idx="12">
                  <c:v>2389</c:v>
                </c:pt>
                <c:pt idx="13">
                  <c:v>2246</c:v>
                </c:pt>
                <c:pt idx="14">
                  <c:v>2233</c:v>
                </c:pt>
                <c:pt idx="15">
                  <c:v>2203</c:v>
                </c:pt>
                <c:pt idx="16">
                  <c:v>2169</c:v>
                </c:pt>
                <c:pt idx="17">
                  <c:v>2096</c:v>
                </c:pt>
                <c:pt idx="18">
                  <c:v>2214</c:v>
                </c:pt>
                <c:pt idx="19">
                  <c:v>2316</c:v>
                </c:pt>
                <c:pt idx="20">
                  <c:v>2385</c:v>
                </c:pt>
                <c:pt idx="21">
                  <c:v>2313</c:v>
                </c:pt>
                <c:pt idx="22">
                  <c:v>2418</c:v>
                </c:pt>
                <c:pt idx="23">
                  <c:v>2537</c:v>
                </c:pt>
                <c:pt idx="24">
                  <c:v>2970</c:v>
                </c:pt>
                <c:pt idx="25">
                  <c:v>3118</c:v>
                </c:pt>
                <c:pt idx="26">
                  <c:v>3299</c:v>
                </c:pt>
                <c:pt idx="27">
                  <c:v>3417</c:v>
                </c:pt>
                <c:pt idx="28">
                  <c:v>3373</c:v>
                </c:pt>
                <c:pt idx="29">
                  <c:v>3289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data!$Z$2</c:f>
              <c:strCache>
                <c:ptCount val="1"/>
                <c:pt idx="0">
                  <c:v>WICHE 2016</c:v>
                </c:pt>
              </c:strCache>
            </c:strRef>
          </c:tx>
          <c:spPr>
            <a:ln>
              <a:solidFill>
                <a:schemeClr val="accent4"/>
              </a:solidFill>
              <a:prstDash val="dashDot"/>
            </a:ln>
          </c:spPr>
          <c:marker>
            <c:symbol val="plus"/>
            <c:size val="7"/>
            <c:spPr>
              <a:ln>
                <a:solidFill>
                  <a:schemeClr val="accent4"/>
                </a:solidFill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data!$Z$3:$Z$36</c:f>
              <c:numCache>
                <c:formatCode>#,##0</c:formatCode>
                <c:ptCount val="34"/>
                <c:pt idx="15">
                  <c:v>2299.7409340909876</c:v>
                </c:pt>
                <c:pt idx="16">
                  <c:v>2212.6992284674684</c:v>
                </c:pt>
                <c:pt idx="17">
                  <c:v>2161.6956616909069</c:v>
                </c:pt>
                <c:pt idx="18">
                  <c:v>2233.1419983069363</c:v>
                </c:pt>
                <c:pt idx="19">
                  <c:v>2333.9933015058245</c:v>
                </c:pt>
                <c:pt idx="20">
                  <c:v>2354.9443556929218</c:v>
                </c:pt>
                <c:pt idx="21">
                  <c:v>2311.0787177402381</c:v>
                </c:pt>
                <c:pt idx="22">
                  <c:v>2397.4151553140373</c:v>
                </c:pt>
                <c:pt idx="23">
                  <c:v>2463.5734490315799</c:v>
                </c:pt>
                <c:pt idx="24">
                  <c:v>2506.8034302907436</c:v>
                </c:pt>
                <c:pt idx="25">
                  <c:v>2573.3342951436848</c:v>
                </c:pt>
                <c:pt idx="26">
                  <c:v>2625.1566930590361</c:v>
                </c:pt>
                <c:pt idx="27">
                  <c:v>2883.2118465140347</c:v>
                </c:pt>
                <c:pt idx="28">
                  <c:v>2841.3063151820256</c:v>
                </c:pt>
                <c:pt idx="29">
                  <c:v>2740.8544355092376</c:v>
                </c:pt>
                <c:pt idx="30">
                  <c:v>2911.1633598029621</c:v>
                </c:pt>
                <c:pt idx="31">
                  <c:v>3096.8761445283576</c:v>
                </c:pt>
                <c:pt idx="32">
                  <c:v>2974.9851814851172</c:v>
                </c:pt>
                <c:pt idx="33">
                  <c:v>3099.3168915737006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data!$AA$2</c:f>
              <c:strCache>
                <c:ptCount val="1"/>
                <c:pt idx="0">
                  <c:v>APL 2017</c:v>
                </c:pt>
              </c:strCache>
            </c:strRef>
          </c:tx>
          <c:marker>
            <c:symbol val="star"/>
            <c:size val="7"/>
          </c:marker>
          <c:val>
            <c:numRef>
              <c:f>data!$AA$3:$AA$36</c:f>
              <c:numCache>
                <c:formatCode>#,##0</c:formatCode>
                <c:ptCount val="34"/>
                <c:pt idx="18">
                  <c:v>2183.5896491848193</c:v>
                </c:pt>
                <c:pt idx="19">
                  <c:v>2354.0664308882233</c:v>
                </c:pt>
                <c:pt idx="20">
                  <c:v>2363.9444615071357</c:v>
                </c:pt>
                <c:pt idx="21">
                  <c:v>2323.213301273654</c:v>
                </c:pt>
                <c:pt idx="22">
                  <c:v>2403.1213593273728</c:v>
                </c:pt>
                <c:pt idx="23">
                  <c:v>2511.3312787544201</c:v>
                </c:pt>
                <c:pt idx="24">
                  <c:v>2557.6498743707962</c:v>
                </c:pt>
                <c:pt idx="25">
                  <c:v>2603.9499194175601</c:v>
                </c:pt>
                <c:pt idx="26">
                  <c:v>2646.6906469874625</c:v>
                </c:pt>
                <c:pt idx="27">
                  <c:v>2645.6634210946095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710392"/>
        <c:axId val="440710784"/>
      </c:lineChart>
      <c:catAx>
        <c:axId val="440710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07107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40710784"/>
        <c:scaling>
          <c:orientation val="minMax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071039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384017758046646E-2"/>
          <c:y val="4.4045676998368692E-2"/>
          <c:w val="0.91675915649278594"/>
          <c:h val="0.85154975530179455"/>
        </c:manualLayout>
      </c:layout>
      <c:lineChart>
        <c:grouping val="standard"/>
        <c:varyColors val="0"/>
        <c:ser>
          <c:idx val="4"/>
          <c:order val="0"/>
          <c:tx>
            <c:strRef>
              <c:f>data!$AB$2</c:f>
              <c:strCache>
                <c:ptCount val="1"/>
                <c:pt idx="0">
                  <c:v>Actual Graduates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data!$AB$3:$AB$36</c:f>
              <c:numCache>
                <c:formatCode>#,##0</c:formatCode>
                <c:ptCount val="34"/>
                <c:pt idx="0">
                  <c:v>1405</c:v>
                </c:pt>
                <c:pt idx="1">
                  <c:v>1446</c:v>
                </c:pt>
                <c:pt idx="2">
                  <c:v>1557</c:v>
                </c:pt>
                <c:pt idx="3">
                  <c:v>1792</c:v>
                </c:pt>
                <c:pt idx="4">
                  <c:v>1870</c:v>
                </c:pt>
                <c:pt idx="5">
                  <c:v>2023</c:v>
                </c:pt>
                <c:pt idx="6">
                  <c:v>2201</c:v>
                </c:pt>
                <c:pt idx="7">
                  <c:v>2430</c:v>
                </c:pt>
                <c:pt idx="8">
                  <c:v>2580</c:v>
                </c:pt>
                <c:pt idx="9">
                  <c:v>2840</c:v>
                </c:pt>
                <c:pt idx="10">
                  <c:v>3122</c:v>
                </c:pt>
                <c:pt idx="11">
                  <c:v>3364</c:v>
                </c:pt>
                <c:pt idx="12">
                  <c:v>3756</c:v>
                </c:pt>
                <c:pt idx="13">
                  <c:v>3953</c:v>
                </c:pt>
                <c:pt idx="14">
                  <c:v>4119</c:v>
                </c:pt>
                <c:pt idx="15">
                  <c:v>4465</c:v>
                </c:pt>
                <c:pt idx="16">
                  <c:v>4619</c:v>
                </c:pt>
                <c:pt idx="17">
                  <c:v>5380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data!$AC$2</c:f>
              <c:strCache>
                <c:ptCount val="1"/>
                <c:pt idx="0">
                  <c:v>APL 2008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Dot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data!$AC$3:$AC$36</c:f>
              <c:numCache>
                <c:formatCode>#,##0</c:formatCode>
                <c:ptCount val="34"/>
                <c:pt idx="8">
                  <c:v>2705.0471094643799</c:v>
                </c:pt>
                <c:pt idx="9">
                  <c:v>2973.20908089362</c:v>
                </c:pt>
                <c:pt idx="10">
                  <c:v>2894.7946467091301</c:v>
                </c:pt>
                <c:pt idx="11">
                  <c:v>3115.0109812791707</c:v>
                </c:pt>
                <c:pt idx="12">
                  <c:v>3443.8252293732658</c:v>
                </c:pt>
                <c:pt idx="13">
                  <c:v>3575.772657648999</c:v>
                </c:pt>
                <c:pt idx="14">
                  <c:v>3974.8830986547864</c:v>
                </c:pt>
                <c:pt idx="15">
                  <c:v>4235.6410552442703</c:v>
                </c:pt>
                <c:pt idx="16">
                  <c:v>4576.4573344924211</c:v>
                </c:pt>
                <c:pt idx="17">
                  <c:v>4988.3167897275189</c:v>
                </c:pt>
                <c:pt idx="18">
                  <c:v>5451.064695607387</c:v>
                </c:pt>
                <c:pt idx="19">
                  <c:v>5797.9802252092995</c:v>
                </c:pt>
                <c:pt idx="20">
                  <c:v>6626.0175519791001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data!$AD$2</c:f>
              <c:strCache>
                <c:ptCount val="1"/>
                <c:pt idx="0">
                  <c:v>WICHE 2008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7"/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data!$AD$3:$AD$36</c:f>
              <c:numCache>
                <c:formatCode>#,##0</c:formatCode>
                <c:ptCount val="34"/>
                <c:pt idx="7">
                  <c:v>2494.8652066078521</c:v>
                </c:pt>
                <c:pt idx="8">
                  <c:v>2674.4407680761933</c:v>
                </c:pt>
                <c:pt idx="9">
                  <c:v>2733.8387390086486</c:v>
                </c:pt>
                <c:pt idx="10">
                  <c:v>2899.0950610270511</c:v>
                </c:pt>
                <c:pt idx="11">
                  <c:v>3203.6418157006337</c:v>
                </c:pt>
                <c:pt idx="12">
                  <c:v>3433.6759686919618</c:v>
                </c:pt>
                <c:pt idx="13">
                  <c:v>3585.5356007163286</c:v>
                </c:pt>
                <c:pt idx="14">
                  <c:v>3951.847964917039</c:v>
                </c:pt>
                <c:pt idx="15">
                  <c:v>4185.3405282629637</c:v>
                </c:pt>
                <c:pt idx="16">
                  <c:v>4472.7473328969281</c:v>
                </c:pt>
                <c:pt idx="17">
                  <c:v>4858.4351153198149</c:v>
                </c:pt>
                <c:pt idx="18">
                  <c:v>5223.2083184869807</c:v>
                </c:pt>
                <c:pt idx="19">
                  <c:v>5994.4797379112315</c:v>
                </c:pt>
                <c:pt idx="20">
                  <c:v>6888.8630699174628</c:v>
                </c:pt>
                <c:pt idx="21">
                  <c:v>7086.9011109040221</c:v>
                </c:pt>
                <c:pt idx="22">
                  <c:v>7367.6137767762102</c:v>
                </c:pt>
                <c:pt idx="23">
                  <c:v>7815.8670883650975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data!$AE$2</c:f>
              <c:strCache>
                <c:ptCount val="1"/>
                <c:pt idx="0">
                  <c:v>WICHE 2012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marker>
            <c:symbol val="x"/>
            <c:size val="7"/>
            <c:spPr>
              <a:ln>
                <a:solidFill>
                  <a:schemeClr val="accent3"/>
                </a:solidFill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data!$AE$3:$AE$36</c:f>
              <c:numCache>
                <c:formatCode>#,##0</c:formatCode>
                <c:ptCount val="34"/>
                <c:pt idx="11">
                  <c:v>3259</c:v>
                </c:pt>
                <c:pt idx="12">
                  <c:v>3609</c:v>
                </c:pt>
                <c:pt idx="13">
                  <c:v>3745</c:v>
                </c:pt>
                <c:pt idx="14">
                  <c:v>3964</c:v>
                </c:pt>
                <c:pt idx="15">
                  <c:v>3862</c:v>
                </c:pt>
                <c:pt idx="16">
                  <c:v>4149</c:v>
                </c:pt>
                <c:pt idx="17">
                  <c:v>4482</c:v>
                </c:pt>
                <c:pt idx="18">
                  <c:v>4831</c:v>
                </c:pt>
                <c:pt idx="19">
                  <c:v>4955</c:v>
                </c:pt>
                <c:pt idx="20">
                  <c:v>5359</c:v>
                </c:pt>
                <c:pt idx="21">
                  <c:v>5508</c:v>
                </c:pt>
                <c:pt idx="22">
                  <c:v>5728</c:v>
                </c:pt>
                <c:pt idx="23">
                  <c:v>5989</c:v>
                </c:pt>
                <c:pt idx="24">
                  <c:v>6358</c:v>
                </c:pt>
                <c:pt idx="25">
                  <c:v>6931</c:v>
                </c:pt>
                <c:pt idx="26">
                  <c:v>6944</c:v>
                </c:pt>
                <c:pt idx="27">
                  <c:v>7068</c:v>
                </c:pt>
                <c:pt idx="28">
                  <c:v>6939</c:v>
                </c:pt>
                <c:pt idx="29">
                  <c:v>6575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data!$AF$2</c:f>
              <c:strCache>
                <c:ptCount val="1"/>
                <c:pt idx="0">
                  <c:v>WICHE 2016</c:v>
                </c:pt>
              </c:strCache>
            </c:strRef>
          </c:tx>
          <c:spPr>
            <a:ln>
              <a:solidFill>
                <a:schemeClr val="accent4"/>
              </a:solidFill>
              <a:prstDash val="dashDot"/>
            </a:ln>
          </c:spPr>
          <c:marker>
            <c:symbol val="plus"/>
            <c:size val="7"/>
            <c:spPr>
              <a:ln>
                <a:solidFill>
                  <a:schemeClr val="accent4"/>
                </a:solidFill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data!$AF$3:$AF$36</c:f>
              <c:numCache>
                <c:formatCode>#,##0</c:formatCode>
                <c:ptCount val="34"/>
                <c:pt idx="15">
                  <c:v>4401.9619645255907</c:v>
                </c:pt>
                <c:pt idx="16">
                  <c:v>4499.2740786695485</c:v>
                </c:pt>
                <c:pt idx="17">
                  <c:v>4931.6336989958954</c:v>
                </c:pt>
                <c:pt idx="18">
                  <c:v>5143.1618516128619</c:v>
                </c:pt>
                <c:pt idx="19">
                  <c:v>5453.7067427784204</c:v>
                </c:pt>
                <c:pt idx="20">
                  <c:v>5940.0042165707118</c:v>
                </c:pt>
                <c:pt idx="21">
                  <c:v>5951.2964280862589</c:v>
                </c:pt>
                <c:pt idx="22">
                  <c:v>6267.2822335837609</c:v>
                </c:pt>
                <c:pt idx="23">
                  <c:v>6525.9514589292958</c:v>
                </c:pt>
                <c:pt idx="24">
                  <c:v>6712.7354939970173</c:v>
                </c:pt>
                <c:pt idx="25">
                  <c:v>7220.5188422828051</c:v>
                </c:pt>
                <c:pt idx="26">
                  <c:v>7354.9339416564726</c:v>
                </c:pt>
                <c:pt idx="27">
                  <c:v>7619.7927279127152</c:v>
                </c:pt>
                <c:pt idx="28">
                  <c:v>7460.7908179937522</c:v>
                </c:pt>
                <c:pt idx="29">
                  <c:v>7004.1804546499397</c:v>
                </c:pt>
                <c:pt idx="30">
                  <c:v>6969.6610585662911</c:v>
                </c:pt>
                <c:pt idx="31">
                  <c:v>7036.6334752187058</c:v>
                </c:pt>
                <c:pt idx="32">
                  <c:v>6859.437091084601</c:v>
                </c:pt>
                <c:pt idx="33">
                  <c:v>6830.9688848948199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data!$AG$2</c:f>
              <c:strCache>
                <c:ptCount val="1"/>
                <c:pt idx="0">
                  <c:v>APL 2017</c:v>
                </c:pt>
              </c:strCache>
            </c:strRef>
          </c:tx>
          <c:marker>
            <c:symbol val="star"/>
            <c:size val="7"/>
          </c:marker>
          <c:val>
            <c:numRef>
              <c:f>data!$AG$3:$AG$36</c:f>
              <c:numCache>
                <c:formatCode>#,##0</c:formatCode>
                <c:ptCount val="34"/>
                <c:pt idx="18">
                  <c:v>5200.5996646576568</c:v>
                </c:pt>
                <c:pt idx="19">
                  <c:v>5581.6780764872201</c:v>
                </c:pt>
                <c:pt idx="20">
                  <c:v>5710.3718341124068</c:v>
                </c:pt>
                <c:pt idx="21">
                  <c:v>5950.2193860749339</c:v>
                </c:pt>
                <c:pt idx="22">
                  <c:v>6261.0293718095891</c:v>
                </c:pt>
                <c:pt idx="23">
                  <c:v>6447.5576878695783</c:v>
                </c:pt>
                <c:pt idx="24">
                  <c:v>6629.3573604719923</c:v>
                </c:pt>
                <c:pt idx="25">
                  <c:v>7066.919265398421</c:v>
                </c:pt>
                <c:pt idx="26">
                  <c:v>7250.7357342018258</c:v>
                </c:pt>
                <c:pt idx="27">
                  <c:v>7289.1835691961205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710000"/>
        <c:axId val="396430176"/>
      </c:lineChart>
      <c:catAx>
        <c:axId val="44071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6430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96430176"/>
        <c:scaling>
          <c:orientation val="minMax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071000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384017758046646E-2"/>
          <c:y val="4.4045676998368692E-2"/>
          <c:w val="0.91675915649278594"/>
          <c:h val="0.85154975530179455"/>
        </c:manualLayout>
      </c:layout>
      <c:lineChart>
        <c:grouping val="standard"/>
        <c:varyColors val="0"/>
        <c:ser>
          <c:idx val="4"/>
          <c:order val="0"/>
          <c:tx>
            <c:strRef>
              <c:f>data!$AH$2</c:f>
              <c:strCache>
                <c:ptCount val="1"/>
                <c:pt idx="0">
                  <c:v>Actual Graduates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data!$AH$3:$AH$36</c:f>
              <c:numCache>
                <c:formatCode>#,##0</c:formatCode>
                <c:ptCount val="34"/>
                <c:pt idx="0">
                  <c:v>52415</c:v>
                </c:pt>
                <c:pt idx="1">
                  <c:v>52474</c:v>
                </c:pt>
                <c:pt idx="2">
                  <c:v>52835</c:v>
                </c:pt>
                <c:pt idx="3">
                  <c:v>53255</c:v>
                </c:pt>
                <c:pt idx="4">
                  <c:v>55677</c:v>
                </c:pt>
                <c:pt idx="5">
                  <c:v>52390</c:v>
                </c:pt>
                <c:pt idx="6">
                  <c:v>54566</c:v>
                </c:pt>
                <c:pt idx="7">
                  <c:v>53610</c:v>
                </c:pt>
                <c:pt idx="8">
                  <c:v>54071</c:v>
                </c:pt>
                <c:pt idx="9">
                  <c:v>54291</c:v>
                </c:pt>
                <c:pt idx="10">
                  <c:v>53987</c:v>
                </c:pt>
                <c:pt idx="11">
                  <c:v>53119</c:v>
                </c:pt>
                <c:pt idx="12">
                  <c:v>51446</c:v>
                </c:pt>
                <c:pt idx="13">
                  <c:v>50234</c:v>
                </c:pt>
                <c:pt idx="14">
                  <c:v>48425</c:v>
                </c:pt>
                <c:pt idx="15">
                  <c:v>47805</c:v>
                </c:pt>
                <c:pt idx="16">
                  <c:v>46734</c:v>
                </c:pt>
                <c:pt idx="17">
                  <c:v>45535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data!$AI$2</c:f>
              <c:strCache>
                <c:ptCount val="1"/>
                <c:pt idx="0">
                  <c:v>APL 2008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Dot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data!$AI$3:$AI$36</c:f>
              <c:numCache>
                <c:formatCode>#,##0</c:formatCode>
                <c:ptCount val="34"/>
                <c:pt idx="8">
                  <c:v>54434.238473728794</c:v>
                </c:pt>
                <c:pt idx="9">
                  <c:v>54607.821715025355</c:v>
                </c:pt>
                <c:pt idx="10">
                  <c:v>52362.601979917803</c:v>
                </c:pt>
                <c:pt idx="11">
                  <c:v>50469.520557972741</c:v>
                </c:pt>
                <c:pt idx="12">
                  <c:v>49977.518188578848</c:v>
                </c:pt>
                <c:pt idx="13">
                  <c:v>48647.042875732819</c:v>
                </c:pt>
                <c:pt idx="14">
                  <c:v>47279.399276571159</c:v>
                </c:pt>
                <c:pt idx="15">
                  <c:v>47471.038510453669</c:v>
                </c:pt>
                <c:pt idx="16">
                  <c:v>46888.391797026372</c:v>
                </c:pt>
                <c:pt idx="17">
                  <c:v>47317.092435017941</c:v>
                </c:pt>
                <c:pt idx="18">
                  <c:v>47547.639931741964</c:v>
                </c:pt>
                <c:pt idx="19">
                  <c:v>48609.680597712068</c:v>
                </c:pt>
                <c:pt idx="20">
                  <c:v>48209.559496726208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data!$AJ$2</c:f>
              <c:strCache>
                <c:ptCount val="1"/>
                <c:pt idx="0">
                  <c:v>WICHE 2008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7"/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data!$AJ$3:$AJ$36</c:f>
              <c:numCache>
                <c:formatCode>#,##0</c:formatCode>
                <c:ptCount val="34"/>
                <c:pt idx="7">
                  <c:v>54195.891619285758</c:v>
                </c:pt>
                <c:pt idx="8">
                  <c:v>54324.068364445418</c:v>
                </c:pt>
                <c:pt idx="9">
                  <c:v>54356.097250922481</c:v>
                </c:pt>
                <c:pt idx="10">
                  <c:v>53142.837766178629</c:v>
                </c:pt>
                <c:pt idx="11">
                  <c:v>52284.214186939607</c:v>
                </c:pt>
                <c:pt idx="12">
                  <c:v>50870.004085180008</c:v>
                </c:pt>
                <c:pt idx="13">
                  <c:v>49943.939236862825</c:v>
                </c:pt>
                <c:pt idx="14">
                  <c:v>48407.566138002054</c:v>
                </c:pt>
                <c:pt idx="15">
                  <c:v>48446.629898036081</c:v>
                </c:pt>
                <c:pt idx="16">
                  <c:v>47865.218752012384</c:v>
                </c:pt>
                <c:pt idx="17">
                  <c:v>48155.739342713401</c:v>
                </c:pt>
                <c:pt idx="18">
                  <c:v>48508.301046971312</c:v>
                </c:pt>
                <c:pt idx="19">
                  <c:v>48868.953436172385</c:v>
                </c:pt>
                <c:pt idx="20">
                  <c:v>47948.099222436984</c:v>
                </c:pt>
                <c:pt idx="21">
                  <c:v>47490.274249398055</c:v>
                </c:pt>
                <c:pt idx="22">
                  <c:v>48400.250000775042</c:v>
                </c:pt>
                <c:pt idx="23">
                  <c:v>47865.887665400514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data!$AK$2</c:f>
              <c:strCache>
                <c:ptCount val="1"/>
                <c:pt idx="0">
                  <c:v>WICHE 2012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marker>
            <c:symbol val="x"/>
            <c:size val="7"/>
            <c:spPr>
              <a:ln>
                <a:solidFill>
                  <a:schemeClr val="accent3"/>
                </a:solidFill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data!$AK$3:$AK$36</c:f>
              <c:numCache>
                <c:formatCode>#,##0</c:formatCode>
                <c:ptCount val="34"/>
                <c:pt idx="11">
                  <c:v>53136</c:v>
                </c:pt>
                <c:pt idx="12">
                  <c:v>51469</c:v>
                </c:pt>
                <c:pt idx="13">
                  <c:v>50131</c:v>
                </c:pt>
                <c:pt idx="14">
                  <c:v>48351</c:v>
                </c:pt>
                <c:pt idx="15">
                  <c:v>47533</c:v>
                </c:pt>
                <c:pt idx="16">
                  <c:v>47417</c:v>
                </c:pt>
                <c:pt idx="17">
                  <c:v>47334</c:v>
                </c:pt>
                <c:pt idx="18">
                  <c:v>47462</c:v>
                </c:pt>
                <c:pt idx="19">
                  <c:v>48163</c:v>
                </c:pt>
                <c:pt idx="20">
                  <c:v>47625</c:v>
                </c:pt>
                <c:pt idx="21">
                  <c:v>46720</c:v>
                </c:pt>
                <c:pt idx="22">
                  <c:v>47043</c:v>
                </c:pt>
                <c:pt idx="23">
                  <c:v>47474</c:v>
                </c:pt>
                <c:pt idx="24">
                  <c:v>46885</c:v>
                </c:pt>
                <c:pt idx="25">
                  <c:v>47179</c:v>
                </c:pt>
                <c:pt idx="26">
                  <c:v>47157</c:v>
                </c:pt>
                <c:pt idx="27">
                  <c:v>46420</c:v>
                </c:pt>
                <c:pt idx="28">
                  <c:v>45242</c:v>
                </c:pt>
                <c:pt idx="29">
                  <c:v>44064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data!$AL$2</c:f>
              <c:strCache>
                <c:ptCount val="1"/>
                <c:pt idx="0">
                  <c:v>WICHE 2016</c:v>
                </c:pt>
              </c:strCache>
            </c:strRef>
          </c:tx>
          <c:spPr>
            <a:ln>
              <a:solidFill>
                <a:schemeClr val="accent4"/>
              </a:solidFill>
              <a:prstDash val="dashDot"/>
            </a:ln>
          </c:spPr>
          <c:marker>
            <c:symbol val="plus"/>
            <c:size val="7"/>
            <c:spPr>
              <a:ln>
                <a:solidFill>
                  <a:schemeClr val="accent4"/>
                </a:solidFill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data!$AL$3:$AL$36</c:f>
              <c:numCache>
                <c:formatCode>#,##0</c:formatCode>
                <c:ptCount val="34"/>
                <c:pt idx="15">
                  <c:v>48617.653073411027</c:v>
                </c:pt>
                <c:pt idx="16">
                  <c:v>47734.133281319584</c:v>
                </c:pt>
                <c:pt idx="17">
                  <c:v>47581.804343906093</c:v>
                </c:pt>
                <c:pt idx="18">
                  <c:v>47362.812874373827</c:v>
                </c:pt>
                <c:pt idx="19">
                  <c:v>48196.991461461948</c:v>
                </c:pt>
                <c:pt idx="20">
                  <c:v>47377.117174777348</c:v>
                </c:pt>
                <c:pt idx="21">
                  <c:v>46573.217947828853</c:v>
                </c:pt>
                <c:pt idx="22">
                  <c:v>46855.43333980356</c:v>
                </c:pt>
                <c:pt idx="23">
                  <c:v>47280.139453414682</c:v>
                </c:pt>
                <c:pt idx="24">
                  <c:v>46690.528204760507</c:v>
                </c:pt>
                <c:pt idx="25">
                  <c:v>46301.498125322592</c:v>
                </c:pt>
                <c:pt idx="26">
                  <c:v>47527.737965802778</c:v>
                </c:pt>
                <c:pt idx="27">
                  <c:v>46462.370044328578</c:v>
                </c:pt>
                <c:pt idx="28">
                  <c:v>45293.576139654942</c:v>
                </c:pt>
                <c:pt idx="29">
                  <c:v>43991.808528144742</c:v>
                </c:pt>
                <c:pt idx="30">
                  <c:v>43496.134551020936</c:v>
                </c:pt>
                <c:pt idx="31">
                  <c:v>42929.806775172729</c:v>
                </c:pt>
                <c:pt idx="32">
                  <c:v>42574.553814029277</c:v>
                </c:pt>
                <c:pt idx="33">
                  <c:v>42632.808300910452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data!$AM$2</c:f>
              <c:strCache>
                <c:ptCount val="1"/>
                <c:pt idx="0">
                  <c:v>APL 2017</c:v>
                </c:pt>
              </c:strCache>
            </c:strRef>
          </c:tx>
          <c:marker>
            <c:symbol val="star"/>
            <c:size val="7"/>
          </c:marker>
          <c:val>
            <c:numRef>
              <c:f>data!$AM$3:$AM$36</c:f>
              <c:numCache>
                <c:formatCode>#,##0</c:formatCode>
                <c:ptCount val="34"/>
                <c:pt idx="18">
                  <c:v>45341.140141879194</c:v>
                </c:pt>
                <c:pt idx="19">
                  <c:v>45789.654237767783</c:v>
                </c:pt>
                <c:pt idx="20">
                  <c:v>44732.309454583461</c:v>
                </c:pt>
                <c:pt idx="21">
                  <c:v>43950.672993368578</c:v>
                </c:pt>
                <c:pt idx="22">
                  <c:v>43878.392006748145</c:v>
                </c:pt>
                <c:pt idx="23">
                  <c:v>44255.577614843758</c:v>
                </c:pt>
                <c:pt idx="24">
                  <c:v>43389.161703798665</c:v>
                </c:pt>
                <c:pt idx="25">
                  <c:v>42627.320495487016</c:v>
                </c:pt>
                <c:pt idx="26">
                  <c:v>43565.920475131774</c:v>
                </c:pt>
                <c:pt idx="27">
                  <c:v>42679.299189622587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430568"/>
        <c:axId val="396431352"/>
      </c:lineChart>
      <c:catAx>
        <c:axId val="396430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6431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96431352"/>
        <c:scaling>
          <c:orientation val="minMax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64305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384017758046681E-2"/>
          <c:y val="4.4045676998368699E-2"/>
          <c:w val="0.91675915649278605"/>
          <c:h val="0.85154975530179466"/>
        </c:manualLayout>
      </c:layout>
      <c:lineChart>
        <c:grouping val="standard"/>
        <c:varyColors val="0"/>
        <c:ser>
          <c:idx val="4"/>
          <c:order val="0"/>
          <c:tx>
            <c:strRef>
              <c:f>data!$AN$2</c:f>
              <c:strCache>
                <c:ptCount val="1"/>
                <c:pt idx="0">
                  <c:v>Actual Graduates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data!$AN$3:$AN$36</c:f>
              <c:numCache>
                <c:formatCode>#,##0</c:formatCode>
                <c:ptCount val="34"/>
                <c:pt idx="0">
                  <c:v>58312</c:v>
                </c:pt>
                <c:pt idx="1">
                  <c:v>58545</c:v>
                </c:pt>
                <c:pt idx="2">
                  <c:v>59341</c:v>
                </c:pt>
                <c:pt idx="3">
                  <c:v>60575</c:v>
                </c:pt>
                <c:pt idx="4">
                  <c:v>63270</c:v>
                </c:pt>
                <c:pt idx="5">
                  <c:v>60979</c:v>
                </c:pt>
                <c:pt idx="6">
                  <c:v>63229</c:v>
                </c:pt>
                <c:pt idx="7">
                  <c:v>63006</c:v>
                </c:pt>
                <c:pt idx="8">
                  <c:v>63962</c:v>
                </c:pt>
                <c:pt idx="9">
                  <c:v>65183</c:v>
                </c:pt>
                <c:pt idx="10">
                  <c:v>65410</c:v>
                </c:pt>
                <c:pt idx="11">
                  <c:v>64687</c:v>
                </c:pt>
                <c:pt idx="12">
                  <c:v>64136</c:v>
                </c:pt>
                <c:pt idx="13">
                  <c:v>62707</c:v>
                </c:pt>
                <c:pt idx="14">
                  <c:v>61068</c:v>
                </c:pt>
                <c:pt idx="15">
                  <c:v>60684</c:v>
                </c:pt>
                <c:pt idx="16">
                  <c:v>59640</c:v>
                </c:pt>
                <c:pt idx="17">
                  <c:v>59834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data!$AO$2</c:f>
              <c:strCache>
                <c:ptCount val="1"/>
                <c:pt idx="0">
                  <c:v>APL 2008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Dot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data!$AO$3:$AO$36</c:f>
              <c:numCache>
                <c:formatCode>#,##0</c:formatCode>
                <c:ptCount val="34"/>
                <c:pt idx="8">
                  <c:v>64393.900517645408</c:v>
                </c:pt>
                <c:pt idx="9">
                  <c:v>65687.40870939703</c:v>
                </c:pt>
                <c:pt idx="10">
                  <c:v>62636.821559993499</c:v>
                </c:pt>
                <c:pt idx="11">
                  <c:v>60744.592533728493</c:v>
                </c:pt>
                <c:pt idx="12">
                  <c:v>60701.346504601257</c:v>
                </c:pt>
                <c:pt idx="13">
                  <c:v>59359.231644288666</c:v>
                </c:pt>
                <c:pt idx="14">
                  <c:v>58053.972848326011</c:v>
                </c:pt>
                <c:pt idx="15">
                  <c:v>58492.204078020921</c:v>
                </c:pt>
                <c:pt idx="16">
                  <c:v>58121.831957191898</c:v>
                </c:pt>
                <c:pt idx="17">
                  <c:v>59058.516071229664</c:v>
                </c:pt>
                <c:pt idx="18">
                  <c:v>59863.464884877852</c:v>
                </c:pt>
                <c:pt idx="19">
                  <c:v>61288.443430642626</c:v>
                </c:pt>
                <c:pt idx="20">
                  <c:v>62043.187736256405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data!$AP$2</c:f>
              <c:strCache>
                <c:ptCount val="1"/>
                <c:pt idx="0">
                  <c:v>WICHE 2008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7"/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data!$AP$3:$AP$36</c:f>
              <c:numCache>
                <c:formatCode>#,##0</c:formatCode>
                <c:ptCount val="34"/>
                <c:pt idx="7">
                  <c:v>63470.847262420117</c:v>
                </c:pt>
                <c:pt idx="8">
                  <c:v>64153.18499326321</c:v>
                </c:pt>
                <c:pt idx="9">
                  <c:v>64366.881768568186</c:v>
                </c:pt>
                <c:pt idx="10">
                  <c:v>63222.400105937893</c:v>
                </c:pt>
                <c:pt idx="11">
                  <c:v>62780.36851121988</c:v>
                </c:pt>
                <c:pt idx="12">
                  <c:v>61493.750396846393</c:v>
                </c:pt>
                <c:pt idx="13">
                  <c:v>60585.396469987303</c:v>
                </c:pt>
                <c:pt idx="14">
                  <c:v>59098.016160592953</c:v>
                </c:pt>
                <c:pt idx="15">
                  <c:v>59408.200883880818</c:v>
                </c:pt>
                <c:pt idx="16">
                  <c:v>58907.645290796732</c:v>
                </c:pt>
                <c:pt idx="17">
                  <c:v>59704.539254993018</c:v>
                </c:pt>
                <c:pt idx="18">
                  <c:v>60605.050242811747</c:v>
                </c:pt>
                <c:pt idx="19">
                  <c:v>61871.719281432313</c:v>
                </c:pt>
                <c:pt idx="20">
                  <c:v>61981.733844367787</c:v>
                </c:pt>
                <c:pt idx="21">
                  <c:v>61626.841664538486</c:v>
                </c:pt>
                <c:pt idx="22">
                  <c:v>63033.986195556536</c:v>
                </c:pt>
                <c:pt idx="23">
                  <c:v>63284.328429997389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data!$AQ$2</c:f>
              <c:strCache>
                <c:ptCount val="1"/>
                <c:pt idx="0">
                  <c:v>WICHE 2012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marker>
            <c:symbol val="x"/>
            <c:size val="7"/>
            <c:spPr>
              <a:ln>
                <a:solidFill>
                  <a:schemeClr val="accent3"/>
                </a:solidFill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data!$AQ$3:$AQ$36</c:f>
              <c:numCache>
                <c:formatCode>#,##0</c:formatCode>
                <c:ptCount val="34"/>
                <c:pt idx="11">
                  <c:v>64639</c:v>
                </c:pt>
                <c:pt idx="12">
                  <c:v>63294</c:v>
                </c:pt>
                <c:pt idx="13">
                  <c:v>62111</c:v>
                </c:pt>
                <c:pt idx="14">
                  <c:v>60254</c:v>
                </c:pt>
                <c:pt idx="15">
                  <c:v>59026</c:v>
                </c:pt>
                <c:pt idx="16">
                  <c:v>59016</c:v>
                </c:pt>
                <c:pt idx="17">
                  <c:v>59368</c:v>
                </c:pt>
                <c:pt idx="18">
                  <c:v>59835</c:v>
                </c:pt>
                <c:pt idx="19">
                  <c:v>60769</c:v>
                </c:pt>
                <c:pt idx="20">
                  <c:v>60459</c:v>
                </c:pt>
                <c:pt idx="21">
                  <c:v>59871</c:v>
                </c:pt>
                <c:pt idx="22">
                  <c:v>60421</c:v>
                </c:pt>
                <c:pt idx="23">
                  <c:v>61412</c:v>
                </c:pt>
                <c:pt idx="24">
                  <c:v>61995</c:v>
                </c:pt>
                <c:pt idx="25">
                  <c:v>63107</c:v>
                </c:pt>
                <c:pt idx="26">
                  <c:v>63443</c:v>
                </c:pt>
                <c:pt idx="27">
                  <c:v>62958</c:v>
                </c:pt>
                <c:pt idx="28">
                  <c:v>61806</c:v>
                </c:pt>
                <c:pt idx="29">
                  <c:v>59739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data!$AR$2</c:f>
              <c:strCache>
                <c:ptCount val="1"/>
                <c:pt idx="0">
                  <c:v>WICHE 2016</c:v>
                </c:pt>
              </c:strCache>
            </c:strRef>
          </c:tx>
          <c:spPr>
            <a:ln>
              <a:solidFill>
                <a:schemeClr val="accent4"/>
              </a:solidFill>
              <a:prstDash val="dashDot"/>
            </a:ln>
          </c:spPr>
          <c:marker>
            <c:symbol val="plus"/>
            <c:size val="7"/>
            <c:spPr>
              <a:ln>
                <a:solidFill>
                  <a:schemeClr val="accent4"/>
                </a:solidFill>
              </a:ln>
            </c:spPr>
          </c:marker>
          <c:cat>
            <c:numRef>
              <c:f>data!$C$3:$C$36</c:f>
              <c:numCache>
                <c:formatCode>General</c:formatCode>
                <c:ptCount val="3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  <c:pt idx="31">
                  <c:v>2030</c:v>
                </c:pt>
                <c:pt idx="32">
                  <c:v>2031</c:v>
                </c:pt>
                <c:pt idx="33">
                  <c:v>2032</c:v>
                </c:pt>
              </c:numCache>
            </c:numRef>
          </c:cat>
          <c:val>
            <c:numRef>
              <c:f>data!$AR$3:$AR$36</c:f>
              <c:numCache>
                <c:formatCode>#,##0</c:formatCode>
                <c:ptCount val="34"/>
                <c:pt idx="15">
                  <c:v>60646.585241357861</c:v>
                </c:pt>
                <c:pt idx="16">
                  <c:v>59742.512015110035</c:v>
                </c:pt>
                <c:pt idx="17">
                  <c:v>60036.62125818686</c:v>
                </c:pt>
                <c:pt idx="18">
                  <c:v>60137.857721017557</c:v>
                </c:pt>
                <c:pt idx="19">
                  <c:v>61266.011748465629</c:v>
                </c:pt>
                <c:pt idx="20">
                  <c:v>60710.579879184319</c:v>
                </c:pt>
                <c:pt idx="21">
                  <c:v>59859.88729183055</c:v>
                </c:pt>
                <c:pt idx="22">
                  <c:v>60478.549412568245</c:v>
                </c:pt>
                <c:pt idx="23">
                  <c:v>61209.770790843351</c:v>
                </c:pt>
                <c:pt idx="24">
                  <c:v>60755.15360972684</c:v>
                </c:pt>
                <c:pt idx="25">
                  <c:v>61218.893187264519</c:v>
                </c:pt>
                <c:pt idx="26">
                  <c:v>62628.894721308163</c:v>
                </c:pt>
                <c:pt idx="27">
                  <c:v>62140.074348961425</c:v>
                </c:pt>
                <c:pt idx="28">
                  <c:v>60873.452385838515</c:v>
                </c:pt>
                <c:pt idx="29">
                  <c:v>58700.055113846254</c:v>
                </c:pt>
                <c:pt idx="30">
                  <c:v>58095.086303348886</c:v>
                </c:pt>
                <c:pt idx="31">
                  <c:v>57753.331907664659</c:v>
                </c:pt>
                <c:pt idx="32">
                  <c:v>57200.909676056413</c:v>
                </c:pt>
                <c:pt idx="33">
                  <c:v>57623.72086907761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data!$AS$2</c:f>
              <c:strCache>
                <c:ptCount val="1"/>
                <c:pt idx="0">
                  <c:v>APL 2017</c:v>
                </c:pt>
              </c:strCache>
            </c:strRef>
          </c:tx>
          <c:marker>
            <c:symbol val="star"/>
            <c:size val="7"/>
          </c:marker>
          <c:val>
            <c:numRef>
              <c:f>data!$AS$3:$AS$36</c:f>
              <c:numCache>
                <c:formatCode>#,##0</c:formatCode>
                <c:ptCount val="34"/>
                <c:pt idx="18">
                  <c:v>58970.916312350775</c:v>
                </c:pt>
                <c:pt idx="19">
                  <c:v>60458.113678122623</c:v>
                </c:pt>
                <c:pt idx="20">
                  <c:v>59249.812395246467</c:v>
                </c:pt>
                <c:pt idx="21">
                  <c:v>59018.786324185785</c:v>
                </c:pt>
                <c:pt idx="22">
                  <c:v>59389.736538943231</c:v>
                </c:pt>
                <c:pt idx="23">
                  <c:v>60551.087424614227</c:v>
                </c:pt>
                <c:pt idx="24">
                  <c:v>60314.94462180815</c:v>
                </c:pt>
                <c:pt idx="25">
                  <c:v>60701.879496230351</c:v>
                </c:pt>
                <c:pt idx="26">
                  <c:v>62567.601937294901</c:v>
                </c:pt>
                <c:pt idx="27">
                  <c:v>61918.755881399222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292144"/>
        <c:axId val="441292536"/>
      </c:lineChart>
      <c:catAx>
        <c:axId val="44129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1292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41292536"/>
        <c:scaling>
          <c:orientation val="minMax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129214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zoomScale="86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zoomScale="86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zoomScale="86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zoomScale="86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zoomScale="86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zoomScale="86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zoomScale="86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66675</xdr:rowOff>
    </xdr:from>
    <xdr:to>
      <xdr:col>2</xdr:col>
      <xdr:colOff>0</xdr:colOff>
      <xdr:row>35</xdr:row>
      <xdr:rowOff>0</xdr:rowOff>
    </xdr:to>
    <xdr:graphicFrame macro="">
      <xdr:nvGraphicFramePr>
        <xdr:cNvPr id="1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3576" cy="583683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3576" cy="583683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3576" cy="583683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3576" cy="583683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3576" cy="583683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3576" cy="583683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3576" cy="583683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pi.wi.gov/wisedash/download-files/type?field_wisedash_upload_type_value=WINSS+Historical+Data+Files&amp;field_wisedash_data_view_value=All" TargetMode="External"/><Relationship Id="rId2" Type="http://schemas.openxmlformats.org/officeDocument/2006/relationships/hyperlink" Target="http://www.uwsa.edu/opar/reports/projections/" TargetMode="External"/><Relationship Id="rId1" Type="http://schemas.openxmlformats.org/officeDocument/2006/relationships/hyperlink" Target="http://www.wiche.edu/policy/knocking/1992-2022/index.as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3"/>
  <sheetViews>
    <sheetView tabSelected="1" zoomScaleNormal="100" workbookViewId="0">
      <selection activeCell="A4" sqref="A4"/>
    </sheetView>
  </sheetViews>
  <sheetFormatPr defaultRowHeight="15" x14ac:dyDescent="0.25"/>
  <cols>
    <col min="1" max="1" width="10.7109375" style="8" bestFit="1" customWidth="1"/>
    <col min="2" max="16384" width="9.140625" style="8"/>
  </cols>
  <sheetData>
    <row r="1" spans="1:2" x14ac:dyDescent="0.25">
      <c r="A1" s="8" t="s">
        <v>9</v>
      </c>
    </row>
    <row r="2" spans="1:2" x14ac:dyDescent="0.25">
      <c r="A2" s="8" t="s">
        <v>10</v>
      </c>
    </row>
    <row r="3" spans="1:2" x14ac:dyDescent="0.25">
      <c r="A3" s="16">
        <v>43024</v>
      </c>
      <c r="B3" s="18" t="s">
        <v>48</v>
      </c>
    </row>
    <row r="4" spans="1:2" x14ac:dyDescent="0.25">
      <c r="A4" s="16">
        <v>43088</v>
      </c>
      <c r="B4" s="8" t="s">
        <v>49</v>
      </c>
    </row>
    <row r="6" spans="1:2" x14ac:dyDescent="0.25">
      <c r="A6" s="8" t="s">
        <v>11</v>
      </c>
    </row>
    <row r="8" spans="1:2" x14ac:dyDescent="0.25">
      <c r="B8" s="8" t="s">
        <v>18</v>
      </c>
    </row>
    <row r="9" spans="1:2" x14ac:dyDescent="0.25">
      <c r="B9" s="9" t="s">
        <v>17</v>
      </c>
    </row>
    <row r="10" spans="1:2" x14ac:dyDescent="0.25">
      <c r="B10" s="10" t="s">
        <v>14</v>
      </c>
    </row>
    <row r="11" spans="1:2" x14ac:dyDescent="0.25">
      <c r="A11" s="8" t="s">
        <v>12</v>
      </c>
    </row>
    <row r="12" spans="1:2" x14ac:dyDescent="0.25">
      <c r="B12" s="8" t="s">
        <v>19</v>
      </c>
    </row>
    <row r="13" spans="1:2" x14ac:dyDescent="0.25">
      <c r="B13" s="9" t="s">
        <v>16</v>
      </c>
    </row>
    <row r="14" spans="1:2" x14ac:dyDescent="0.25">
      <c r="B14" s="10" t="s">
        <v>13</v>
      </c>
    </row>
    <row r="15" spans="1:2" x14ac:dyDescent="0.25">
      <c r="A15" s="8" t="s">
        <v>12</v>
      </c>
    </row>
    <row r="16" spans="1:2" x14ac:dyDescent="0.25">
      <c r="B16" s="8" t="s">
        <v>22</v>
      </c>
    </row>
    <row r="17" spans="1:45" x14ac:dyDescent="0.25">
      <c r="B17" s="9" t="s">
        <v>23</v>
      </c>
    </row>
    <row r="18" spans="1:45" x14ac:dyDescent="0.25">
      <c r="B18" s="10" t="s">
        <v>21</v>
      </c>
    </row>
    <row r="19" spans="1:45" x14ac:dyDescent="0.25">
      <c r="A19" s="8" t="s">
        <v>12</v>
      </c>
      <c r="B19" s="10"/>
    </row>
    <row r="20" spans="1:45" x14ac:dyDescent="0.25">
      <c r="B20" s="8" t="s">
        <v>38</v>
      </c>
    </row>
    <row r="21" spans="1:45" x14ac:dyDescent="0.25">
      <c r="B21" s="9" t="s">
        <v>23</v>
      </c>
      <c r="U21" s="8">
        <v>603</v>
      </c>
      <c r="AA21" s="8">
        <v>2184</v>
      </c>
      <c r="AG21" s="8">
        <v>5201</v>
      </c>
      <c r="AM21" s="8">
        <v>45341</v>
      </c>
      <c r="AS21" s="8">
        <v>58971</v>
      </c>
    </row>
    <row r="22" spans="1:45" x14ac:dyDescent="0.25">
      <c r="B22" s="10" t="s">
        <v>39</v>
      </c>
      <c r="U22" s="8">
        <v>594</v>
      </c>
      <c r="AA22" s="8">
        <v>2354</v>
      </c>
      <c r="AG22" s="8">
        <v>5582</v>
      </c>
      <c r="AM22" s="8">
        <v>45790</v>
      </c>
      <c r="AS22" s="8">
        <v>60458</v>
      </c>
    </row>
    <row r="23" spans="1:45" x14ac:dyDescent="0.25">
      <c r="B23" s="10"/>
      <c r="U23" s="8">
        <v>573</v>
      </c>
      <c r="AA23" s="8">
        <v>2364</v>
      </c>
      <c r="AG23" s="8">
        <v>5710</v>
      </c>
      <c r="AM23" s="8">
        <v>44732</v>
      </c>
      <c r="AS23" s="8">
        <v>59250</v>
      </c>
    </row>
    <row r="24" spans="1:45" x14ac:dyDescent="0.25">
      <c r="A24" s="8" t="s">
        <v>12</v>
      </c>
      <c r="B24" s="8" t="s">
        <v>51</v>
      </c>
      <c r="U24" s="8">
        <v>584</v>
      </c>
      <c r="AA24" s="8">
        <v>2323</v>
      </c>
      <c r="AG24" s="8">
        <v>5950</v>
      </c>
      <c r="AM24" s="8">
        <v>43951</v>
      </c>
      <c r="AS24" s="8">
        <v>59019</v>
      </c>
    </row>
    <row r="25" spans="1:45" x14ac:dyDescent="0.25">
      <c r="B25" s="9" t="s">
        <v>52</v>
      </c>
      <c r="U25" s="8">
        <v>573</v>
      </c>
      <c r="AA25" s="8">
        <v>2403</v>
      </c>
      <c r="AG25" s="8">
        <v>6261</v>
      </c>
      <c r="AM25" s="8">
        <v>43878</v>
      </c>
      <c r="AS25" s="8">
        <v>59390</v>
      </c>
    </row>
    <row r="26" spans="1:45" x14ac:dyDescent="0.25">
      <c r="B26" s="10"/>
      <c r="U26" s="8">
        <v>567</v>
      </c>
      <c r="AA26" s="8">
        <v>2511</v>
      </c>
      <c r="AG26" s="8">
        <v>6448</v>
      </c>
      <c r="AM26" s="8">
        <v>44256</v>
      </c>
      <c r="AS26" s="8">
        <v>60551</v>
      </c>
    </row>
    <row r="27" spans="1:45" x14ac:dyDescent="0.25">
      <c r="A27" s="8" t="s">
        <v>50</v>
      </c>
      <c r="U27" s="8">
        <v>564</v>
      </c>
      <c r="AA27" s="8">
        <v>2558</v>
      </c>
      <c r="AG27" s="8">
        <v>6629</v>
      </c>
      <c r="AM27" s="8">
        <v>43389</v>
      </c>
      <c r="AS27" s="8">
        <v>60315</v>
      </c>
    </row>
    <row r="28" spans="1:45" x14ac:dyDescent="0.25">
      <c r="A28" s="15"/>
      <c r="U28" s="8">
        <v>555</v>
      </c>
      <c r="AA28" s="8">
        <v>2604</v>
      </c>
      <c r="AG28" s="8">
        <v>7067</v>
      </c>
      <c r="AM28" s="8">
        <v>42627</v>
      </c>
      <c r="AS28" s="8">
        <v>60702</v>
      </c>
    </row>
    <row r="29" spans="1:45" x14ac:dyDescent="0.25">
      <c r="A29" s="8" t="s">
        <v>29</v>
      </c>
      <c r="U29" s="8">
        <v>565</v>
      </c>
      <c r="AA29" s="8">
        <v>2647</v>
      </c>
      <c r="AG29" s="8">
        <v>7251</v>
      </c>
      <c r="AM29" s="8">
        <v>43566</v>
      </c>
      <c r="AS29" s="8">
        <v>62568</v>
      </c>
    </row>
    <row r="30" spans="1:45" x14ac:dyDescent="0.25">
      <c r="A30" s="8" t="s">
        <v>30</v>
      </c>
      <c r="U30" s="8">
        <v>504</v>
      </c>
      <c r="AA30" s="8">
        <v>2646</v>
      </c>
      <c r="AG30" s="8">
        <v>7289</v>
      </c>
      <c r="AM30" s="8">
        <v>42679</v>
      </c>
      <c r="AS30" s="8">
        <v>61919</v>
      </c>
    </row>
    <row r="31" spans="1:45" x14ac:dyDescent="0.25">
      <c r="A31" s="8" t="s">
        <v>36</v>
      </c>
    </row>
    <row r="32" spans="1:45" x14ac:dyDescent="0.25">
      <c r="A32" s="8" t="s">
        <v>31</v>
      </c>
    </row>
    <row r="34" spans="1:2" x14ac:dyDescent="0.25">
      <c r="B34" s="8" t="s">
        <v>34</v>
      </c>
    </row>
    <row r="35" spans="1:2" x14ac:dyDescent="0.25">
      <c r="B35" s="10" t="s">
        <v>33</v>
      </c>
    </row>
    <row r="36" spans="1:2" x14ac:dyDescent="0.25">
      <c r="B36" s="8" t="s">
        <v>35</v>
      </c>
    </row>
    <row r="37" spans="1:2" x14ac:dyDescent="0.25">
      <c r="B37" s="10" t="s">
        <v>42</v>
      </c>
    </row>
    <row r="38" spans="1:2" x14ac:dyDescent="0.25">
      <c r="B38" s="8" t="s">
        <v>32</v>
      </c>
    </row>
    <row r="39" spans="1:2" x14ac:dyDescent="0.25">
      <c r="B39" s="8" t="s">
        <v>41</v>
      </c>
    </row>
    <row r="41" spans="1:2" x14ac:dyDescent="0.25">
      <c r="A41" s="8" t="s">
        <v>43</v>
      </c>
    </row>
    <row r="42" spans="1:2" x14ac:dyDescent="0.25">
      <c r="A42" s="8" t="s">
        <v>44</v>
      </c>
    </row>
    <row r="43" spans="1:2" x14ac:dyDescent="0.25">
      <c r="A43" s="8" t="s">
        <v>46</v>
      </c>
    </row>
  </sheetData>
  <hyperlinks>
    <hyperlink ref="B14" r:id="rId1"/>
    <hyperlink ref="B10" r:id="rId2"/>
    <hyperlink ref="B35" r:id="rId3"/>
  </hyperlinks>
  <pageMargins left="0.7" right="0.7" top="0.75" bottom="0.75" header="0.3" footer="0.3"/>
  <pageSetup orientation="landscape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7"/>
  <sheetViews>
    <sheetView zoomScaleNormal="100" workbookViewId="0">
      <pane xSplit="3" ySplit="2" topLeftCell="D3" activePane="bottomRight" state="frozen"/>
      <selection activeCell="A27" sqref="A27"/>
      <selection pane="topRight" activeCell="A27" sqref="A27"/>
      <selection pane="bottomLeft" activeCell="A27" sqref="A27"/>
      <selection pane="bottomRight" activeCell="AT1" sqref="AT1:AT1048576"/>
    </sheetView>
  </sheetViews>
  <sheetFormatPr defaultRowHeight="12.75" x14ac:dyDescent="0.2"/>
  <cols>
    <col min="1" max="2" width="9.140625" style="1"/>
    <col min="3" max="8" width="11.7109375" style="1" customWidth="1"/>
    <col min="9" max="9" width="8.140625" style="1" bestFit="1" customWidth="1"/>
    <col min="10" max="14" width="11.7109375" style="1" customWidth="1"/>
    <col min="15" max="15" width="8.140625" style="1" bestFit="1" customWidth="1"/>
    <col min="16" max="20" width="11.7109375" style="1" customWidth="1"/>
    <col min="21" max="21" width="8.140625" style="1" bestFit="1" customWidth="1"/>
    <col min="22" max="26" width="11.7109375" style="1" customWidth="1"/>
    <col min="27" max="27" width="8.140625" style="1" bestFit="1" customWidth="1"/>
    <col min="28" max="32" width="11.7109375" style="1" customWidth="1"/>
    <col min="33" max="33" width="8.140625" style="1" bestFit="1" customWidth="1"/>
    <col min="34" max="38" width="11.7109375" style="1" customWidth="1"/>
    <col min="39" max="39" width="8.140625" style="1" bestFit="1" customWidth="1"/>
    <col min="40" max="44" width="9.140625" style="1"/>
    <col min="45" max="45" width="8.140625" style="1" bestFit="1" customWidth="1"/>
    <col min="46" max="46" width="15.28515625" style="1" bestFit="1" customWidth="1"/>
    <col min="47" max="47" width="18.5703125" style="1" bestFit="1" customWidth="1"/>
    <col min="48" max="16384" width="9.140625" style="1"/>
  </cols>
  <sheetData>
    <row r="1" spans="1:48" x14ac:dyDescent="0.2">
      <c r="D1" s="19" t="s">
        <v>8</v>
      </c>
      <c r="E1" s="19"/>
      <c r="F1" s="19"/>
      <c r="G1" s="19"/>
      <c r="H1" s="19"/>
      <c r="I1" s="17"/>
      <c r="J1" s="19" t="s">
        <v>3</v>
      </c>
      <c r="K1" s="19"/>
      <c r="L1" s="19"/>
      <c r="M1" s="19"/>
      <c r="N1" s="19"/>
      <c r="O1" s="17"/>
      <c r="P1" s="19" t="s">
        <v>6</v>
      </c>
      <c r="Q1" s="19"/>
      <c r="R1" s="19"/>
      <c r="S1" s="19"/>
      <c r="T1" s="19"/>
      <c r="U1" s="17"/>
      <c r="V1" s="19" t="s">
        <v>5</v>
      </c>
      <c r="W1" s="19"/>
      <c r="X1" s="19"/>
      <c r="Y1" s="19"/>
      <c r="Z1" s="19"/>
      <c r="AA1" s="17"/>
      <c r="AB1" s="19" t="s">
        <v>4</v>
      </c>
      <c r="AC1" s="19"/>
      <c r="AD1" s="19"/>
      <c r="AE1" s="19"/>
      <c r="AF1" s="19"/>
      <c r="AG1" s="17"/>
      <c r="AH1" s="19" t="s">
        <v>7</v>
      </c>
      <c r="AI1" s="19"/>
      <c r="AJ1" s="19"/>
      <c r="AK1" s="19"/>
      <c r="AL1" s="19"/>
      <c r="AM1" s="17"/>
      <c r="AN1" s="19" t="s">
        <v>20</v>
      </c>
      <c r="AO1" s="19"/>
      <c r="AP1" s="19"/>
      <c r="AQ1" s="19"/>
      <c r="AR1" s="19"/>
      <c r="AS1" s="17"/>
      <c r="AT1" s="11" t="s">
        <v>26</v>
      </c>
      <c r="AU1" s="11" t="s">
        <v>27</v>
      </c>
      <c r="AV1" s="1" t="s">
        <v>25</v>
      </c>
    </row>
    <row r="2" spans="1:48" ht="51.75" customHeight="1" x14ac:dyDescent="0.2">
      <c r="A2" s="14" t="s">
        <v>37</v>
      </c>
      <c r="B2" s="14" t="s">
        <v>28</v>
      </c>
      <c r="C2" s="4" t="s">
        <v>15</v>
      </c>
      <c r="D2" s="4" t="s">
        <v>47</v>
      </c>
      <c r="E2" s="4" t="s">
        <v>1</v>
      </c>
      <c r="F2" s="5" t="s">
        <v>2</v>
      </c>
      <c r="G2" s="5" t="s">
        <v>24</v>
      </c>
      <c r="H2" s="5" t="s">
        <v>40</v>
      </c>
      <c r="I2" s="5" t="s">
        <v>45</v>
      </c>
      <c r="J2" s="4" t="s">
        <v>47</v>
      </c>
      <c r="K2" s="4" t="s">
        <v>1</v>
      </c>
      <c r="L2" s="5" t="s">
        <v>2</v>
      </c>
      <c r="M2" s="5" t="s">
        <v>24</v>
      </c>
      <c r="N2" s="5" t="s">
        <v>40</v>
      </c>
      <c r="O2" s="5" t="s">
        <v>45</v>
      </c>
      <c r="P2" s="4" t="s">
        <v>47</v>
      </c>
      <c r="Q2" s="4" t="s">
        <v>1</v>
      </c>
      <c r="R2" s="5" t="s">
        <v>2</v>
      </c>
      <c r="S2" s="5" t="s">
        <v>24</v>
      </c>
      <c r="T2" s="5" t="s">
        <v>40</v>
      </c>
      <c r="U2" s="5" t="s">
        <v>45</v>
      </c>
      <c r="V2" s="4" t="s">
        <v>47</v>
      </c>
      <c r="W2" s="4" t="s">
        <v>1</v>
      </c>
      <c r="X2" s="5" t="s">
        <v>2</v>
      </c>
      <c r="Y2" s="5" t="s">
        <v>24</v>
      </c>
      <c r="Z2" s="5" t="s">
        <v>40</v>
      </c>
      <c r="AA2" s="5" t="s">
        <v>45</v>
      </c>
      <c r="AB2" s="4" t="s">
        <v>47</v>
      </c>
      <c r="AC2" s="4" t="s">
        <v>1</v>
      </c>
      <c r="AD2" s="5" t="s">
        <v>2</v>
      </c>
      <c r="AE2" s="5" t="s">
        <v>24</v>
      </c>
      <c r="AF2" s="5" t="s">
        <v>40</v>
      </c>
      <c r="AG2" s="5" t="s">
        <v>45</v>
      </c>
      <c r="AH2" s="4" t="s">
        <v>47</v>
      </c>
      <c r="AI2" s="4" t="s">
        <v>1</v>
      </c>
      <c r="AJ2" s="5" t="s">
        <v>2</v>
      </c>
      <c r="AK2" s="5" t="s">
        <v>24</v>
      </c>
      <c r="AL2" s="5" t="s">
        <v>40</v>
      </c>
      <c r="AM2" s="5" t="s">
        <v>45</v>
      </c>
      <c r="AN2" s="4" t="s">
        <v>47</v>
      </c>
      <c r="AO2" s="4" t="s">
        <v>1</v>
      </c>
      <c r="AP2" s="5" t="s">
        <v>2</v>
      </c>
      <c r="AQ2" s="5" t="s">
        <v>24</v>
      </c>
      <c r="AR2" s="5" t="s">
        <v>40</v>
      </c>
      <c r="AS2" s="5" t="s">
        <v>45</v>
      </c>
      <c r="AT2" s="4" t="s">
        <v>47</v>
      </c>
      <c r="AU2" s="4" t="s">
        <v>0</v>
      </c>
      <c r="AV2" s="4" t="s">
        <v>47</v>
      </c>
    </row>
    <row r="3" spans="1:48" ht="15" x14ac:dyDescent="0.25">
      <c r="A3" s="2">
        <f>SUM(AH3,AB3,V3,P3,J3,AT3,AU3)-AN3</f>
        <v>0</v>
      </c>
      <c r="B3" s="13">
        <f>AN3+AV3-D3</f>
        <v>0</v>
      </c>
      <c r="C3" s="3">
        <v>1999</v>
      </c>
      <c r="D3" s="6">
        <v>63742</v>
      </c>
      <c r="E3" s="6"/>
      <c r="F3" s="7"/>
      <c r="G3" s="7"/>
      <c r="H3" s="7"/>
      <c r="I3" s="7"/>
      <c r="J3" s="2">
        <v>2581</v>
      </c>
      <c r="K3" s="2"/>
      <c r="L3" s="2"/>
      <c r="M3" s="2"/>
      <c r="N3" s="2"/>
      <c r="O3" s="2"/>
      <c r="P3" s="2">
        <v>538</v>
      </c>
      <c r="Q3" s="2"/>
      <c r="R3" s="2"/>
      <c r="S3" s="2"/>
      <c r="T3" s="2"/>
      <c r="U3" s="2"/>
      <c r="V3" s="2">
        <v>1373</v>
      </c>
      <c r="W3" s="2"/>
      <c r="X3" s="2"/>
      <c r="Y3" s="2"/>
      <c r="Z3" s="2"/>
      <c r="AA3" s="2"/>
      <c r="AB3" s="2">
        <v>1405</v>
      </c>
      <c r="AC3" s="2"/>
      <c r="AD3" s="2"/>
      <c r="AE3" s="2"/>
      <c r="AF3" s="2"/>
      <c r="AG3" s="2"/>
      <c r="AH3" s="2">
        <v>52415</v>
      </c>
      <c r="AI3" s="2"/>
      <c r="AJ3" s="2"/>
      <c r="AK3" s="2"/>
      <c r="AL3" s="2"/>
      <c r="AM3" s="2"/>
      <c r="AN3" s="12">
        <f t="shared" ref="AN3:AN14" si="0">SUM(AH3,AB3,V3,P3,J3)</f>
        <v>58312</v>
      </c>
      <c r="AO3" s="2"/>
      <c r="AP3" s="2"/>
      <c r="AQ3" s="2"/>
      <c r="AR3" s="2"/>
      <c r="AS3" s="2"/>
      <c r="AT3" s="2"/>
      <c r="AU3" s="2"/>
      <c r="AV3" s="2">
        <v>5430</v>
      </c>
    </row>
    <row r="4" spans="1:48" ht="15" x14ac:dyDescent="0.25">
      <c r="A4" s="2">
        <f>SUM(AH4,AB4,V4,P4,J4,AT4,AU4)-AN4</f>
        <v>0</v>
      </c>
      <c r="B4" s="13">
        <f>AN4+AV4-D4</f>
        <v>0</v>
      </c>
      <c r="C4" s="3">
        <v>2000</v>
      </c>
      <c r="D4" s="6">
        <v>63833</v>
      </c>
      <c r="E4" s="6"/>
      <c r="F4" s="7"/>
      <c r="G4" s="7"/>
      <c r="H4" s="7"/>
      <c r="I4" s="7"/>
      <c r="J4" s="2">
        <v>2573</v>
      </c>
      <c r="K4" s="2"/>
      <c r="L4" s="2"/>
      <c r="M4" s="2"/>
      <c r="N4" s="2"/>
      <c r="O4" s="2"/>
      <c r="P4" s="2">
        <v>532</v>
      </c>
      <c r="Q4" s="2"/>
      <c r="R4" s="2"/>
      <c r="S4" s="2"/>
      <c r="T4" s="2"/>
      <c r="U4" s="2"/>
      <c r="V4" s="2">
        <v>1520</v>
      </c>
      <c r="W4" s="2"/>
      <c r="X4" s="2"/>
      <c r="Y4" s="2"/>
      <c r="Z4" s="2"/>
      <c r="AA4" s="2"/>
      <c r="AB4" s="2">
        <v>1446</v>
      </c>
      <c r="AC4" s="2"/>
      <c r="AD4" s="2"/>
      <c r="AE4" s="2"/>
      <c r="AF4" s="2"/>
      <c r="AG4" s="2"/>
      <c r="AH4" s="2">
        <v>52474</v>
      </c>
      <c r="AI4" s="2"/>
      <c r="AJ4" s="2"/>
      <c r="AK4" s="2"/>
      <c r="AL4" s="2"/>
      <c r="AM4" s="2"/>
      <c r="AN4" s="12">
        <f t="shared" si="0"/>
        <v>58545</v>
      </c>
      <c r="AO4" s="2"/>
      <c r="AP4" s="2"/>
      <c r="AQ4" s="2"/>
      <c r="AR4" s="2"/>
      <c r="AS4" s="2"/>
      <c r="AT4" s="2"/>
      <c r="AU4" s="2"/>
      <c r="AV4" s="2">
        <v>5288</v>
      </c>
    </row>
    <row r="5" spans="1:48" ht="15" x14ac:dyDescent="0.25">
      <c r="A5" s="2">
        <f>SUM(AH5,AB5,V5,P5,J5,AT5,AU5)-AN5</f>
        <v>0</v>
      </c>
      <c r="B5" s="13">
        <f>AN5+AV5-D5</f>
        <v>0</v>
      </c>
      <c r="C5" s="3">
        <v>2001</v>
      </c>
      <c r="D5" s="6">
        <v>64704</v>
      </c>
      <c r="E5" s="6"/>
      <c r="F5" s="7"/>
      <c r="G5" s="7"/>
      <c r="H5" s="7"/>
      <c r="I5" s="7"/>
      <c r="J5" s="2">
        <v>2835</v>
      </c>
      <c r="K5" s="2"/>
      <c r="L5" s="2"/>
      <c r="M5" s="2"/>
      <c r="N5" s="2"/>
      <c r="O5" s="2"/>
      <c r="P5" s="2">
        <v>547</v>
      </c>
      <c r="Q5" s="2"/>
      <c r="R5" s="2"/>
      <c r="S5" s="2"/>
      <c r="T5" s="2"/>
      <c r="U5" s="2"/>
      <c r="V5" s="2">
        <v>1567</v>
      </c>
      <c r="W5" s="2"/>
      <c r="X5" s="2"/>
      <c r="Y5" s="2"/>
      <c r="Z5" s="2"/>
      <c r="AA5" s="2"/>
      <c r="AB5" s="2">
        <v>1557</v>
      </c>
      <c r="AC5" s="2"/>
      <c r="AD5" s="2"/>
      <c r="AE5" s="2"/>
      <c r="AF5" s="2"/>
      <c r="AG5" s="2"/>
      <c r="AH5" s="2">
        <v>52835</v>
      </c>
      <c r="AI5" s="2"/>
      <c r="AJ5" s="2"/>
      <c r="AK5" s="2"/>
      <c r="AL5" s="2"/>
      <c r="AM5" s="2"/>
      <c r="AN5" s="12">
        <f t="shared" si="0"/>
        <v>59341</v>
      </c>
      <c r="AO5" s="2"/>
      <c r="AP5" s="2"/>
      <c r="AQ5" s="2"/>
      <c r="AR5" s="2"/>
      <c r="AS5" s="2"/>
      <c r="AT5" s="2"/>
      <c r="AU5" s="2"/>
      <c r="AV5" s="2">
        <v>5363</v>
      </c>
    </row>
    <row r="6" spans="1:48" ht="15" x14ac:dyDescent="0.25">
      <c r="A6" s="2">
        <f>SUM(AH6,AB6,V6,P6,J6,AT6,AU6)-AN6</f>
        <v>0</v>
      </c>
      <c r="B6" s="13">
        <f>AN6+AV6-D6</f>
        <v>0</v>
      </c>
      <c r="C6" s="3">
        <v>2002</v>
      </c>
      <c r="D6" s="6">
        <v>65877</v>
      </c>
      <c r="E6" s="6"/>
      <c r="F6" s="7"/>
      <c r="G6" s="7"/>
      <c r="H6" s="7"/>
      <c r="I6" s="7"/>
      <c r="J6" s="2">
        <v>3148</v>
      </c>
      <c r="K6" s="2"/>
      <c r="L6" s="2"/>
      <c r="M6" s="2"/>
      <c r="N6" s="2"/>
      <c r="O6" s="2"/>
      <c r="P6" s="2">
        <v>623</v>
      </c>
      <c r="Q6" s="2"/>
      <c r="R6" s="2"/>
      <c r="S6" s="2"/>
      <c r="T6" s="2"/>
      <c r="U6" s="2"/>
      <c r="V6" s="2">
        <v>1757</v>
      </c>
      <c r="W6" s="2"/>
      <c r="X6" s="2"/>
      <c r="Y6" s="2"/>
      <c r="Z6" s="2"/>
      <c r="AA6" s="2"/>
      <c r="AB6" s="2">
        <v>1792</v>
      </c>
      <c r="AC6" s="2"/>
      <c r="AD6" s="2"/>
      <c r="AE6" s="2"/>
      <c r="AF6" s="2"/>
      <c r="AG6" s="2"/>
      <c r="AH6" s="2">
        <v>53255</v>
      </c>
      <c r="AI6" s="2"/>
      <c r="AJ6" s="2"/>
      <c r="AK6" s="2"/>
      <c r="AL6" s="2"/>
      <c r="AM6" s="2"/>
      <c r="AN6" s="12">
        <f t="shared" si="0"/>
        <v>60575</v>
      </c>
      <c r="AO6" s="2"/>
      <c r="AP6" s="2"/>
      <c r="AQ6" s="2"/>
      <c r="AR6" s="2"/>
      <c r="AS6" s="2"/>
      <c r="AT6" s="2"/>
      <c r="AU6" s="2"/>
      <c r="AV6" s="2">
        <v>5302</v>
      </c>
    </row>
    <row r="7" spans="1:48" ht="15" x14ac:dyDescent="0.25">
      <c r="A7" s="2">
        <f>SUM(AH7,AB7,V7,P7,J7,AT7,AU7)-AN7</f>
        <v>0</v>
      </c>
      <c r="B7" s="13">
        <f>AN7+AV7-D7</f>
        <v>0</v>
      </c>
      <c r="C7" s="3">
        <v>2003</v>
      </c>
      <c r="D7" s="6">
        <v>68885</v>
      </c>
      <c r="E7" s="6"/>
      <c r="F7" s="7"/>
      <c r="G7" s="7"/>
      <c r="H7" s="7"/>
      <c r="I7" s="7"/>
      <c r="J7" s="2">
        <v>3196</v>
      </c>
      <c r="K7" s="2"/>
      <c r="L7" s="2"/>
      <c r="M7" s="2"/>
      <c r="N7" s="2"/>
      <c r="O7" s="2"/>
      <c r="P7" s="2">
        <v>668</v>
      </c>
      <c r="Q7" s="2"/>
      <c r="R7" s="2"/>
      <c r="S7" s="2"/>
      <c r="T7" s="2"/>
      <c r="U7" s="2"/>
      <c r="V7" s="2">
        <v>1859</v>
      </c>
      <c r="W7" s="2"/>
      <c r="X7" s="2"/>
      <c r="Y7" s="2"/>
      <c r="Z7" s="2"/>
      <c r="AA7" s="2"/>
      <c r="AB7" s="2">
        <v>1870</v>
      </c>
      <c r="AC7" s="2"/>
      <c r="AD7" s="2"/>
      <c r="AE7" s="2"/>
      <c r="AF7" s="2"/>
      <c r="AG7" s="2"/>
      <c r="AH7" s="2">
        <v>55677</v>
      </c>
      <c r="AI7" s="2"/>
      <c r="AJ7" s="2"/>
      <c r="AK7" s="2"/>
      <c r="AL7" s="2"/>
      <c r="AM7" s="2"/>
      <c r="AN7" s="12">
        <f t="shared" si="0"/>
        <v>63270</v>
      </c>
      <c r="AO7" s="2"/>
      <c r="AP7" s="2"/>
      <c r="AQ7" s="2"/>
      <c r="AR7" s="2"/>
      <c r="AS7" s="2"/>
      <c r="AT7" s="2"/>
      <c r="AU7" s="2"/>
      <c r="AV7" s="2">
        <v>5615</v>
      </c>
    </row>
    <row r="8" spans="1:48" ht="15" x14ac:dyDescent="0.25">
      <c r="A8" s="2">
        <f>SUM(AH8,AB8,V8,P8,J8,AT8,AU8)-AN8</f>
        <v>0</v>
      </c>
      <c r="B8" s="13">
        <f>AN8+AV8-D8</f>
        <v>0</v>
      </c>
      <c r="C8" s="3">
        <v>2004</v>
      </c>
      <c r="D8" s="6">
        <v>66381</v>
      </c>
      <c r="E8" s="6"/>
      <c r="F8" s="7"/>
      <c r="G8" s="7"/>
      <c r="H8" s="7"/>
      <c r="I8" s="7"/>
      <c r="J8" s="2">
        <v>3815</v>
      </c>
      <c r="K8" s="2"/>
      <c r="L8" s="2"/>
      <c r="M8" s="2"/>
      <c r="N8" s="2"/>
      <c r="O8" s="2"/>
      <c r="P8" s="2">
        <v>688</v>
      </c>
      <c r="Q8" s="2"/>
      <c r="R8" s="2"/>
      <c r="S8" s="2"/>
      <c r="T8" s="2"/>
      <c r="U8" s="2"/>
      <c r="V8" s="2">
        <v>2063</v>
      </c>
      <c r="W8" s="2"/>
      <c r="X8" s="2"/>
      <c r="Y8" s="2"/>
      <c r="Z8" s="2"/>
      <c r="AA8" s="2"/>
      <c r="AB8" s="2">
        <v>2023</v>
      </c>
      <c r="AC8" s="2"/>
      <c r="AD8" s="2"/>
      <c r="AE8" s="2"/>
      <c r="AF8" s="2"/>
      <c r="AG8" s="2"/>
      <c r="AH8" s="2">
        <v>52390</v>
      </c>
      <c r="AI8" s="2"/>
      <c r="AJ8" s="2"/>
      <c r="AK8" s="2"/>
      <c r="AL8" s="2"/>
      <c r="AM8" s="2"/>
      <c r="AN8" s="12">
        <f t="shared" si="0"/>
        <v>60979</v>
      </c>
      <c r="AO8" s="2"/>
      <c r="AP8" s="2"/>
      <c r="AQ8" s="2"/>
      <c r="AR8" s="2"/>
      <c r="AS8" s="2"/>
      <c r="AT8" s="2"/>
      <c r="AU8" s="2"/>
      <c r="AV8" s="2">
        <v>5402</v>
      </c>
    </row>
    <row r="9" spans="1:48" ht="15" x14ac:dyDescent="0.25">
      <c r="A9" s="2">
        <f>SUM(AH9,AB9,V9,P9,J9,AT9,AU9)-AN9</f>
        <v>0</v>
      </c>
      <c r="B9" s="13">
        <f>AN9+AV9-D9</f>
        <v>0</v>
      </c>
      <c r="C9" s="3">
        <v>2005</v>
      </c>
      <c r="D9" s="6">
        <v>68616</v>
      </c>
      <c r="E9" s="6"/>
      <c r="F9" s="7"/>
      <c r="G9" s="7"/>
      <c r="H9" s="7"/>
      <c r="I9" s="7"/>
      <c r="J9" s="2">
        <v>3751</v>
      </c>
      <c r="K9" s="2"/>
      <c r="L9" s="2"/>
      <c r="M9" s="2"/>
      <c r="N9" s="2"/>
      <c r="O9" s="2"/>
      <c r="P9" s="2">
        <v>700</v>
      </c>
      <c r="Q9" s="2"/>
      <c r="R9" s="2"/>
      <c r="S9" s="2"/>
      <c r="T9" s="2"/>
      <c r="U9" s="2"/>
      <c r="V9" s="2">
        <v>2011</v>
      </c>
      <c r="W9" s="2"/>
      <c r="X9" s="2"/>
      <c r="Y9" s="2"/>
      <c r="Z9" s="2"/>
      <c r="AA9" s="2"/>
      <c r="AB9" s="2">
        <v>2201</v>
      </c>
      <c r="AC9" s="2"/>
      <c r="AD9" s="2"/>
      <c r="AE9" s="2"/>
      <c r="AF9" s="2"/>
      <c r="AG9" s="2"/>
      <c r="AH9" s="2">
        <v>54566</v>
      </c>
      <c r="AI9" s="2"/>
      <c r="AJ9" s="2"/>
      <c r="AK9" s="2"/>
      <c r="AL9" s="2"/>
      <c r="AM9" s="2"/>
      <c r="AN9" s="12">
        <f t="shared" si="0"/>
        <v>63229</v>
      </c>
      <c r="AO9" s="2"/>
      <c r="AP9" s="2"/>
      <c r="AQ9" s="2"/>
      <c r="AR9" s="2"/>
      <c r="AS9" s="2"/>
      <c r="AT9" s="2"/>
      <c r="AU9" s="2"/>
      <c r="AV9" s="2">
        <v>5387</v>
      </c>
    </row>
    <row r="10" spans="1:48" ht="15" x14ac:dyDescent="0.25">
      <c r="A10" s="2">
        <f>SUM(AH10,AB10,V10,P10,J10,AT10,AU10)-AN10</f>
        <v>0</v>
      </c>
      <c r="B10" s="13">
        <f>AN10+AV10-D10</f>
        <v>0</v>
      </c>
      <c r="C10" s="3">
        <v>2006</v>
      </c>
      <c r="D10" s="6">
        <v>68585</v>
      </c>
      <c r="E10" s="6"/>
      <c r="F10" s="7">
        <v>69428.138289731665</v>
      </c>
      <c r="G10" s="7"/>
      <c r="H10" s="7"/>
      <c r="I10" s="7"/>
      <c r="J10" s="2">
        <v>4040</v>
      </c>
      <c r="K10" s="2"/>
      <c r="L10" s="2">
        <v>3922.6185859680436</v>
      </c>
      <c r="M10" s="2"/>
      <c r="N10" s="2"/>
      <c r="O10" s="2"/>
      <c r="P10" s="2">
        <v>776</v>
      </c>
      <c r="Q10" s="2"/>
      <c r="R10" s="2">
        <v>731.8652280889936</v>
      </c>
      <c r="S10" s="2"/>
      <c r="T10" s="2"/>
      <c r="U10" s="2"/>
      <c r="V10" s="2">
        <v>2150</v>
      </c>
      <c r="W10" s="2"/>
      <c r="X10" s="2">
        <v>2125.60662246947</v>
      </c>
      <c r="Y10" s="2"/>
      <c r="Z10" s="2"/>
      <c r="AA10" s="2"/>
      <c r="AB10" s="2">
        <v>2430</v>
      </c>
      <c r="AC10" s="2"/>
      <c r="AD10" s="2">
        <v>2494.8652066078521</v>
      </c>
      <c r="AE10" s="2"/>
      <c r="AF10" s="2"/>
      <c r="AG10" s="2"/>
      <c r="AH10" s="2">
        <v>53610</v>
      </c>
      <c r="AI10" s="2"/>
      <c r="AJ10" s="2">
        <v>54195.891619285758</v>
      </c>
      <c r="AK10" s="2"/>
      <c r="AL10" s="2"/>
      <c r="AM10" s="2"/>
      <c r="AN10" s="12">
        <f t="shared" si="0"/>
        <v>63006</v>
      </c>
      <c r="AO10" s="2"/>
      <c r="AP10" s="2">
        <f>SUM(AJ10,AD10,X10,R10,L10)</f>
        <v>63470.847262420117</v>
      </c>
      <c r="AQ10" s="2"/>
      <c r="AR10" s="2"/>
      <c r="AS10" s="2"/>
      <c r="AT10" s="2"/>
      <c r="AU10" s="2"/>
      <c r="AV10" s="2">
        <v>5579</v>
      </c>
    </row>
    <row r="11" spans="1:48" ht="15" x14ac:dyDescent="0.25">
      <c r="A11" s="2">
        <f>SUM(AH11,AB11,V11,P11,J11,AT11,AU11)-AN11</f>
        <v>0</v>
      </c>
      <c r="B11" s="13">
        <f>AN11+AV11-D11</f>
        <v>0</v>
      </c>
      <c r="C11" s="3">
        <v>2007</v>
      </c>
      <c r="D11" s="6">
        <v>69547</v>
      </c>
      <c r="E11" s="6">
        <v>69463.462282382883</v>
      </c>
      <c r="F11" s="7">
        <v>70072.813466013744</v>
      </c>
      <c r="G11" s="7"/>
      <c r="H11" s="7"/>
      <c r="I11" s="7"/>
      <c r="J11" s="2">
        <v>4333</v>
      </c>
      <c r="K11" s="2">
        <v>4301.0662605607149</v>
      </c>
      <c r="L11" s="2">
        <v>4198.5643908654656</v>
      </c>
      <c r="M11" s="2"/>
      <c r="N11" s="2"/>
      <c r="O11" s="2"/>
      <c r="P11" s="2">
        <v>776</v>
      </c>
      <c r="Q11" s="2">
        <v>772.94077123971431</v>
      </c>
      <c r="R11" s="2">
        <v>740.70986643803644</v>
      </c>
      <c r="S11" s="2"/>
      <c r="T11" s="2"/>
      <c r="U11" s="2"/>
      <c r="V11" s="2">
        <v>2202</v>
      </c>
      <c r="W11" s="2">
        <v>2180.6079026518055</v>
      </c>
      <c r="X11" s="2">
        <v>2215.4016034380916</v>
      </c>
      <c r="Y11" s="2"/>
      <c r="Z11" s="2"/>
      <c r="AA11" s="2"/>
      <c r="AB11" s="2">
        <v>2580</v>
      </c>
      <c r="AC11" s="2">
        <v>2705.0471094643799</v>
      </c>
      <c r="AD11" s="2">
        <v>2674.4407680761933</v>
      </c>
      <c r="AE11" s="2"/>
      <c r="AF11" s="2"/>
      <c r="AG11" s="2"/>
      <c r="AH11" s="2">
        <v>54071</v>
      </c>
      <c r="AI11" s="2">
        <v>54434.238473728794</v>
      </c>
      <c r="AJ11" s="2">
        <v>54324.068364445418</v>
      </c>
      <c r="AK11" s="2"/>
      <c r="AL11" s="2"/>
      <c r="AM11" s="2"/>
      <c r="AN11" s="12">
        <f t="shared" si="0"/>
        <v>63962</v>
      </c>
      <c r="AO11" s="2">
        <f>SUM(AI11,AC11,W11,Q11,K11)</f>
        <v>64393.900517645408</v>
      </c>
      <c r="AP11" s="2">
        <f>SUM(AJ11,AD11,X11,R11,L11)</f>
        <v>64153.18499326321</v>
      </c>
      <c r="AQ11" s="2"/>
      <c r="AR11" s="2"/>
      <c r="AS11" s="2"/>
      <c r="AT11" s="2"/>
      <c r="AU11" s="2"/>
      <c r="AV11" s="2">
        <v>5585</v>
      </c>
    </row>
    <row r="12" spans="1:48" ht="15" x14ac:dyDescent="0.25">
      <c r="A12" s="2">
        <f>SUM(AH12,AB12,V12,P12,J12,AT12,AU12)-AN12</f>
        <v>0</v>
      </c>
      <c r="B12" s="13">
        <f>AN12+AV12-D12</f>
        <v>0</v>
      </c>
      <c r="C12" s="3">
        <v>2008</v>
      </c>
      <c r="D12" s="6">
        <v>70717</v>
      </c>
      <c r="E12" s="6">
        <v>71255.069793376737</v>
      </c>
      <c r="F12" s="7">
        <v>70611.705854226908</v>
      </c>
      <c r="G12" s="7"/>
      <c r="H12" s="7"/>
      <c r="I12" s="7"/>
      <c r="J12" s="2">
        <v>4823</v>
      </c>
      <c r="K12" s="2">
        <v>4847.7167767676929</v>
      </c>
      <c r="L12" s="2">
        <v>4210.4207114010296</v>
      </c>
      <c r="M12" s="2"/>
      <c r="N12" s="2"/>
      <c r="O12" s="2"/>
      <c r="P12" s="2">
        <v>801</v>
      </c>
      <c r="Q12" s="2">
        <v>823.89726521322166</v>
      </c>
      <c r="R12" s="2">
        <v>715.93349790465118</v>
      </c>
      <c r="S12" s="2"/>
      <c r="T12" s="2"/>
      <c r="U12" s="2"/>
      <c r="V12" s="2">
        <v>2428</v>
      </c>
      <c r="W12" s="2">
        <v>2434.763871497149</v>
      </c>
      <c r="X12" s="2">
        <v>2350.5915693313714</v>
      </c>
      <c r="Y12" s="2"/>
      <c r="Z12" s="2"/>
      <c r="AA12" s="2"/>
      <c r="AB12" s="2">
        <v>2840</v>
      </c>
      <c r="AC12" s="2">
        <v>2973.20908089362</v>
      </c>
      <c r="AD12" s="2">
        <v>2733.8387390086486</v>
      </c>
      <c r="AE12" s="2"/>
      <c r="AF12" s="2"/>
      <c r="AG12" s="2"/>
      <c r="AH12" s="2">
        <v>54291</v>
      </c>
      <c r="AI12" s="2">
        <v>54607.821715025355</v>
      </c>
      <c r="AJ12" s="2">
        <v>54356.097250922481</v>
      </c>
      <c r="AK12" s="2"/>
      <c r="AL12" s="2"/>
      <c r="AM12" s="2"/>
      <c r="AN12" s="12">
        <f t="shared" si="0"/>
        <v>65183</v>
      </c>
      <c r="AO12" s="2">
        <f>SUM(AI12,AC12,W12,Q12,K12)</f>
        <v>65687.40870939703</v>
      </c>
      <c r="AP12" s="2">
        <f>SUM(AJ12,AD12,X12,R12,L12)</f>
        <v>64366.881768568186</v>
      </c>
      <c r="AQ12" s="2"/>
      <c r="AR12" s="2"/>
      <c r="AS12" s="2"/>
      <c r="AT12" s="2"/>
      <c r="AU12" s="2"/>
      <c r="AV12" s="2">
        <v>5534</v>
      </c>
    </row>
    <row r="13" spans="1:48" ht="15" x14ac:dyDescent="0.25">
      <c r="A13" s="2">
        <f>SUM(AH13,AB13,V13,P13,J13,AT13,AU13)-AN13</f>
        <v>0</v>
      </c>
      <c r="B13" s="13">
        <f>AN13+AV13-D13</f>
        <v>0</v>
      </c>
      <c r="C13" s="3">
        <v>2009</v>
      </c>
      <c r="D13" s="6">
        <v>70715</v>
      </c>
      <c r="E13" s="6">
        <v>68090.288499584363</v>
      </c>
      <c r="F13" s="7">
        <v>69445.45496739418</v>
      </c>
      <c r="G13" s="7"/>
      <c r="H13" s="7"/>
      <c r="I13" s="7"/>
      <c r="J13" s="2">
        <v>4920</v>
      </c>
      <c r="K13" s="2">
        <v>4219.60806753205</v>
      </c>
      <c r="L13" s="2">
        <v>4049.0501098357076</v>
      </c>
      <c r="M13" s="2"/>
      <c r="N13" s="2"/>
      <c r="O13" s="2"/>
      <c r="P13" s="2">
        <v>848</v>
      </c>
      <c r="Q13" s="2">
        <v>808.62904773624064</v>
      </c>
      <c r="R13" s="2">
        <v>762.35879742660984</v>
      </c>
      <c r="S13" s="2"/>
      <c r="T13" s="2"/>
      <c r="U13" s="2"/>
      <c r="V13" s="2">
        <v>2533</v>
      </c>
      <c r="W13" s="2">
        <v>2351.1878180982717</v>
      </c>
      <c r="X13" s="2">
        <v>2369.058371469896</v>
      </c>
      <c r="Y13" s="2"/>
      <c r="Z13" s="2"/>
      <c r="AA13" s="2"/>
      <c r="AB13" s="2">
        <v>3122</v>
      </c>
      <c r="AC13" s="2">
        <v>2894.7946467091301</v>
      </c>
      <c r="AD13" s="2">
        <v>2899.0950610270511</v>
      </c>
      <c r="AE13" s="2"/>
      <c r="AF13" s="2"/>
      <c r="AG13" s="2"/>
      <c r="AH13" s="2">
        <v>53987</v>
      </c>
      <c r="AI13" s="2">
        <v>52362.601979917803</v>
      </c>
      <c r="AJ13" s="2">
        <v>53142.837766178629</v>
      </c>
      <c r="AK13" s="2"/>
      <c r="AL13" s="2"/>
      <c r="AM13" s="2"/>
      <c r="AN13" s="12">
        <f t="shared" si="0"/>
        <v>65410</v>
      </c>
      <c r="AO13" s="2">
        <f>SUM(AI13,AC13,W13,Q13,K13)</f>
        <v>62636.821559993499</v>
      </c>
      <c r="AP13" s="2">
        <f>SUM(AJ13,AD13,X13,R13,L13)</f>
        <v>63222.400105937893</v>
      </c>
      <c r="AQ13" s="2"/>
      <c r="AR13" s="2"/>
      <c r="AS13" s="2"/>
      <c r="AT13" s="2"/>
      <c r="AU13" s="2"/>
      <c r="AV13" s="2">
        <v>5305</v>
      </c>
    </row>
    <row r="14" spans="1:48" ht="15" x14ac:dyDescent="0.25">
      <c r="A14" s="2">
        <f>SUM(AH14,AB14,V14,P14,J14,AT14,AU14)-AN14</f>
        <v>0</v>
      </c>
      <c r="B14" s="13">
        <f>AN14+AV14-D14</f>
        <v>0</v>
      </c>
      <c r="C14" s="3">
        <v>2010</v>
      </c>
      <c r="D14" s="6">
        <v>69993</v>
      </c>
      <c r="E14" s="6">
        <v>66141.059056064638</v>
      </c>
      <c r="F14" s="7">
        <v>68920.723793990313</v>
      </c>
      <c r="G14" s="7">
        <v>70401</v>
      </c>
      <c r="H14" s="7"/>
      <c r="I14" s="7"/>
      <c r="J14" s="2">
        <v>5050</v>
      </c>
      <c r="K14" s="2">
        <v>4179.226288304706</v>
      </c>
      <c r="L14" s="2">
        <v>4308.455413166922</v>
      </c>
      <c r="M14" s="2">
        <v>4955</v>
      </c>
      <c r="N14" s="2"/>
      <c r="O14" s="2"/>
      <c r="P14" s="2">
        <v>893</v>
      </c>
      <c r="Q14" s="2">
        <v>809.50638837549889</v>
      </c>
      <c r="R14" s="2">
        <v>731.5280593934225</v>
      </c>
      <c r="S14" s="2">
        <v>875</v>
      </c>
      <c r="T14" s="2"/>
      <c r="U14" s="2"/>
      <c r="V14" s="2">
        <v>2261</v>
      </c>
      <c r="W14" s="2">
        <v>2171.3283177963763</v>
      </c>
      <c r="X14" s="2">
        <v>2252.5290360192957</v>
      </c>
      <c r="Y14" s="2">
        <v>2284</v>
      </c>
      <c r="Z14" s="2"/>
      <c r="AA14" s="2"/>
      <c r="AB14" s="2">
        <v>3364</v>
      </c>
      <c r="AC14" s="2">
        <v>3115.0109812791707</v>
      </c>
      <c r="AD14" s="2">
        <v>3203.6418157006337</v>
      </c>
      <c r="AE14" s="2">
        <v>3259</v>
      </c>
      <c r="AF14" s="2"/>
      <c r="AG14" s="2"/>
      <c r="AH14" s="2">
        <v>53119</v>
      </c>
      <c r="AI14" s="2">
        <v>50469.520557972741</v>
      </c>
      <c r="AJ14" s="2">
        <v>52284.214186939607</v>
      </c>
      <c r="AK14" s="2">
        <v>53136</v>
      </c>
      <c r="AL14" s="2"/>
      <c r="AM14" s="2"/>
      <c r="AN14" s="12">
        <f t="shared" si="0"/>
        <v>64687</v>
      </c>
      <c r="AO14" s="2">
        <f t="shared" ref="AO14:AO23" si="1">SUM(AI14,AC14,W14,Q14,K14)</f>
        <v>60744.592533728493</v>
      </c>
      <c r="AP14" s="2">
        <f t="shared" ref="AP14:AP26" si="2">SUM(AJ14,AD14,X14,R14,L14)</f>
        <v>62780.36851121988</v>
      </c>
      <c r="AQ14" s="2">
        <v>64639</v>
      </c>
      <c r="AR14" s="2"/>
      <c r="AS14" s="2"/>
      <c r="AT14" s="2"/>
      <c r="AU14" s="2"/>
      <c r="AV14" s="2">
        <v>5306</v>
      </c>
    </row>
    <row r="15" spans="1:48" ht="15" x14ac:dyDescent="0.25">
      <c r="A15" s="2">
        <f>SUM(AH15,AB15,V15,P15,J15,AT15,AU15)-AN15</f>
        <v>0</v>
      </c>
      <c r="B15" s="13">
        <f>AN15+AV15-D15</f>
        <v>0</v>
      </c>
      <c r="C15" s="3">
        <v>2011</v>
      </c>
      <c r="D15" s="6">
        <v>68913</v>
      </c>
      <c r="E15" s="6">
        <v>65680.334543117613</v>
      </c>
      <c r="F15" s="7">
        <v>67632.357741349872</v>
      </c>
      <c r="G15" s="7">
        <v>68969</v>
      </c>
      <c r="H15" s="7"/>
      <c r="I15" s="7"/>
      <c r="J15" s="2">
        <v>5098</v>
      </c>
      <c r="K15" s="2">
        <v>4235.4414909941634</v>
      </c>
      <c r="L15" s="2">
        <v>4126.1692811560843</v>
      </c>
      <c r="M15" s="2">
        <v>4879</v>
      </c>
      <c r="N15" s="2"/>
      <c r="O15" s="2"/>
      <c r="P15" s="2">
        <v>789</v>
      </c>
      <c r="Q15" s="2">
        <v>796.86909685044179</v>
      </c>
      <c r="R15" s="2">
        <v>732.38562053790429</v>
      </c>
      <c r="S15" s="2">
        <v>788</v>
      </c>
      <c r="T15" s="2"/>
      <c r="U15" s="2"/>
      <c r="V15" s="2">
        <v>2399</v>
      </c>
      <c r="W15" s="2">
        <v>2247.6924988045353</v>
      </c>
      <c r="X15" s="2">
        <v>2331.5154412804354</v>
      </c>
      <c r="Y15" s="2">
        <v>2389</v>
      </c>
      <c r="Z15" s="2"/>
      <c r="AA15" s="2"/>
      <c r="AB15" s="2">
        <v>3756</v>
      </c>
      <c r="AC15" s="2">
        <v>3443.8252293732658</v>
      </c>
      <c r="AD15" s="2">
        <v>3433.6759686919618</v>
      </c>
      <c r="AE15" s="2">
        <v>3609</v>
      </c>
      <c r="AF15" s="2"/>
      <c r="AG15" s="2"/>
      <c r="AH15" s="2">
        <v>51446</v>
      </c>
      <c r="AI15" s="2">
        <v>49977.518188578848</v>
      </c>
      <c r="AJ15" s="2">
        <v>50870.004085180008</v>
      </c>
      <c r="AK15" s="2">
        <v>51469</v>
      </c>
      <c r="AL15" s="2"/>
      <c r="AM15" s="2"/>
      <c r="AN15" s="2">
        <v>64136</v>
      </c>
      <c r="AO15" s="2">
        <f t="shared" si="1"/>
        <v>60701.346504601257</v>
      </c>
      <c r="AP15" s="2">
        <f t="shared" si="2"/>
        <v>61493.750396846393</v>
      </c>
      <c r="AQ15" s="2">
        <v>63294</v>
      </c>
      <c r="AR15" s="2"/>
      <c r="AS15" s="2"/>
      <c r="AT15" s="2">
        <v>34</v>
      </c>
      <c r="AU15" s="2">
        <v>614</v>
      </c>
      <c r="AV15" s="2">
        <v>4777</v>
      </c>
    </row>
    <row r="16" spans="1:48" ht="15" x14ac:dyDescent="0.25">
      <c r="A16" s="2">
        <f>SUM(AH16,AB16,V16,P16,J16,AT16,AU16)-AN16</f>
        <v>0</v>
      </c>
      <c r="B16" s="13">
        <f>AN16+AV16-D16</f>
        <v>0</v>
      </c>
      <c r="C16" s="3">
        <v>2012</v>
      </c>
      <c r="D16" s="6">
        <v>68137</v>
      </c>
      <c r="E16" s="6">
        <v>64227.465609980129</v>
      </c>
      <c r="F16" s="7">
        <v>66722.685388091733</v>
      </c>
      <c r="G16" s="7">
        <v>67794</v>
      </c>
      <c r="H16" s="7"/>
      <c r="I16" s="7"/>
      <c r="J16" s="2">
        <v>4752</v>
      </c>
      <c r="K16" s="2">
        <v>4178.1181312036742</v>
      </c>
      <c r="L16" s="2">
        <v>4058.8549541251637</v>
      </c>
      <c r="M16" s="2">
        <v>4957</v>
      </c>
      <c r="N16" s="2"/>
      <c r="O16" s="2"/>
      <c r="P16" s="2">
        <v>769</v>
      </c>
      <c r="Q16" s="2">
        <v>768.41578736433223</v>
      </c>
      <c r="R16" s="2">
        <v>694.33117304708708</v>
      </c>
      <c r="S16" s="2">
        <v>773</v>
      </c>
      <c r="T16" s="2"/>
      <c r="U16" s="2"/>
      <c r="V16" s="2">
        <v>2241</v>
      </c>
      <c r="W16" s="2">
        <v>2189.8821923388386</v>
      </c>
      <c r="X16" s="2">
        <v>2302.7355052359012</v>
      </c>
      <c r="Y16" s="2">
        <v>2246</v>
      </c>
      <c r="Z16" s="2"/>
      <c r="AA16" s="2"/>
      <c r="AB16" s="2">
        <v>3953</v>
      </c>
      <c r="AC16" s="2">
        <v>3575.772657648999</v>
      </c>
      <c r="AD16" s="2">
        <v>3585.5356007163286</v>
      </c>
      <c r="AE16" s="2">
        <v>3745</v>
      </c>
      <c r="AF16" s="2"/>
      <c r="AG16" s="2"/>
      <c r="AH16" s="2">
        <v>50234</v>
      </c>
      <c r="AI16" s="2">
        <v>48647.042875732819</v>
      </c>
      <c r="AJ16" s="2">
        <v>49943.939236862825</v>
      </c>
      <c r="AK16" s="2">
        <v>50131</v>
      </c>
      <c r="AL16" s="2"/>
      <c r="AM16" s="2"/>
      <c r="AN16" s="2">
        <v>62707</v>
      </c>
      <c r="AO16" s="2">
        <f t="shared" si="1"/>
        <v>59359.231644288666</v>
      </c>
      <c r="AP16" s="2">
        <f t="shared" si="2"/>
        <v>60585.396469987303</v>
      </c>
      <c r="AQ16" s="2">
        <v>62111</v>
      </c>
      <c r="AR16" s="2"/>
      <c r="AS16" s="2"/>
      <c r="AT16" s="2">
        <v>47</v>
      </c>
      <c r="AU16" s="2">
        <v>711</v>
      </c>
      <c r="AV16" s="2">
        <v>5430</v>
      </c>
    </row>
    <row r="17" spans="1:48" ht="15" x14ac:dyDescent="0.25">
      <c r="A17" s="2">
        <f>SUM(AH17,AB17,V17,P17,J17,AT17,AU17)-AN17</f>
        <v>0</v>
      </c>
      <c r="B17" s="13">
        <f>AN17+AV17-D17</f>
        <v>0</v>
      </c>
      <c r="C17" s="3">
        <v>2013</v>
      </c>
      <c r="D17" s="6">
        <v>66466</v>
      </c>
      <c r="E17" s="6">
        <v>62736.736911018364</v>
      </c>
      <c r="F17" s="7">
        <v>65109.394105361411</v>
      </c>
      <c r="G17" s="7">
        <v>65804</v>
      </c>
      <c r="H17" s="7"/>
      <c r="I17" s="7"/>
      <c r="J17" s="2">
        <v>4715</v>
      </c>
      <c r="K17" s="2">
        <v>3929.137747000605</v>
      </c>
      <c r="L17" s="2">
        <v>3832.1731525211826</v>
      </c>
      <c r="M17" s="2">
        <v>4621</v>
      </c>
      <c r="N17" s="2"/>
      <c r="O17" s="2"/>
      <c r="P17" s="2">
        <v>677</v>
      </c>
      <c r="Q17" s="2">
        <v>702.57808379384312</v>
      </c>
      <c r="R17" s="2">
        <v>617.58049367216313</v>
      </c>
      <c r="S17" s="2">
        <v>692</v>
      </c>
      <c r="T17" s="2"/>
      <c r="U17" s="2"/>
      <c r="V17" s="2">
        <v>2247</v>
      </c>
      <c r="W17" s="2">
        <v>2167.9746423056181</v>
      </c>
      <c r="X17" s="2">
        <v>2288.8484114805215</v>
      </c>
      <c r="Y17" s="2">
        <v>2233</v>
      </c>
      <c r="Z17" s="2"/>
      <c r="AA17" s="2"/>
      <c r="AB17" s="2">
        <v>4119</v>
      </c>
      <c r="AC17" s="2">
        <v>3974.8830986547864</v>
      </c>
      <c r="AD17" s="2">
        <v>3951.847964917039</v>
      </c>
      <c r="AE17" s="2">
        <v>3964</v>
      </c>
      <c r="AF17" s="2"/>
      <c r="AG17" s="2"/>
      <c r="AH17" s="2">
        <v>48425</v>
      </c>
      <c r="AI17" s="2">
        <v>47279.399276571159</v>
      </c>
      <c r="AJ17" s="2">
        <v>48407.566138002054</v>
      </c>
      <c r="AK17" s="2">
        <v>48351</v>
      </c>
      <c r="AL17" s="2"/>
      <c r="AM17" s="2"/>
      <c r="AN17" s="2">
        <v>61068</v>
      </c>
      <c r="AO17" s="2">
        <f t="shared" si="1"/>
        <v>58053.972848326011</v>
      </c>
      <c r="AP17" s="2">
        <f t="shared" si="2"/>
        <v>59098.016160592953</v>
      </c>
      <c r="AQ17" s="2">
        <v>60254</v>
      </c>
      <c r="AR17" s="2"/>
      <c r="AS17" s="2"/>
      <c r="AT17" s="2">
        <v>29</v>
      </c>
      <c r="AU17" s="2">
        <v>856</v>
      </c>
      <c r="AV17" s="2">
        <v>5398</v>
      </c>
    </row>
    <row r="18" spans="1:48" ht="15" x14ac:dyDescent="0.25">
      <c r="A18" s="2">
        <f>SUM(AH18,AB18,V18,P18,J18,AT18,AU18)-AN18</f>
        <v>0</v>
      </c>
      <c r="B18" s="13">
        <f>AN18+AV18-D18</f>
        <v>0</v>
      </c>
      <c r="C18" s="3">
        <v>2014</v>
      </c>
      <c r="D18" s="6">
        <f>AN18+5942</f>
        <v>66626</v>
      </c>
      <c r="E18" s="6">
        <v>63034.781867806465</v>
      </c>
      <c r="F18" s="7">
        <v>65356.873877044331</v>
      </c>
      <c r="G18" s="7">
        <v>64327</v>
      </c>
      <c r="H18" s="7">
        <v>66068.315612694088</v>
      </c>
      <c r="I18" s="7"/>
      <c r="J18" s="2">
        <v>4514</v>
      </c>
      <c r="K18" s="2">
        <v>3882.0057247366371</v>
      </c>
      <c r="L18" s="2">
        <v>3724.8633829043561</v>
      </c>
      <c r="M18" s="2">
        <v>4290</v>
      </c>
      <c r="N18" s="2">
        <v>4618.4780412928321</v>
      </c>
      <c r="O18" s="2"/>
      <c r="P18" s="2">
        <v>678</v>
      </c>
      <c r="Q18" s="2">
        <v>726.05504833339592</v>
      </c>
      <c r="R18" s="2">
        <v>664.33092089072932</v>
      </c>
      <c r="S18" s="2">
        <v>654</v>
      </c>
      <c r="T18" s="2">
        <v>676.73339696997823</v>
      </c>
      <c r="U18" s="2"/>
      <c r="V18" s="2">
        <v>2225</v>
      </c>
      <c r="W18" s="2">
        <v>2177.4637392529562</v>
      </c>
      <c r="X18" s="2">
        <v>2387.0361537866925</v>
      </c>
      <c r="Y18" s="2">
        <v>2203</v>
      </c>
      <c r="Z18" s="2">
        <v>2299.7409340909876</v>
      </c>
      <c r="AA18" s="2"/>
      <c r="AB18" s="2">
        <v>4465</v>
      </c>
      <c r="AC18" s="2">
        <v>4235.6410552442703</v>
      </c>
      <c r="AD18" s="2">
        <v>4185.3405282629637</v>
      </c>
      <c r="AE18" s="2">
        <v>3862</v>
      </c>
      <c r="AF18" s="2">
        <v>4401.9619645255907</v>
      </c>
      <c r="AG18" s="2"/>
      <c r="AH18" s="2">
        <v>47805</v>
      </c>
      <c r="AI18" s="2">
        <v>47471.038510453669</v>
      </c>
      <c r="AJ18" s="2">
        <v>48446.629898036081</v>
      </c>
      <c r="AK18" s="2">
        <v>47533</v>
      </c>
      <c r="AL18" s="2">
        <v>48617.653073411027</v>
      </c>
      <c r="AM18" s="2"/>
      <c r="AN18" s="2">
        <v>60684</v>
      </c>
      <c r="AO18" s="2">
        <f t="shared" si="1"/>
        <v>58492.204078020921</v>
      </c>
      <c r="AP18" s="2">
        <f t="shared" si="2"/>
        <v>59408.200883880818</v>
      </c>
      <c r="AQ18" s="2">
        <v>59026</v>
      </c>
      <c r="AR18" s="2">
        <v>60646.585241357861</v>
      </c>
      <c r="AS18" s="2"/>
      <c r="AT18" s="2">
        <v>43</v>
      </c>
      <c r="AU18" s="2">
        <v>954</v>
      </c>
      <c r="AV18" s="2">
        <v>5942</v>
      </c>
    </row>
    <row r="19" spans="1:48" ht="15" x14ac:dyDescent="0.25">
      <c r="A19" s="2">
        <f>SUM(AH19,AB19,V19,P19,J19,AT19,AU19)-AN19</f>
        <v>0</v>
      </c>
      <c r="B19" s="13">
        <f>AN19+AV19-D19</f>
        <v>0</v>
      </c>
      <c r="C19" s="3">
        <v>2015</v>
      </c>
      <c r="D19" s="6">
        <v>65544</v>
      </c>
      <c r="E19" s="6">
        <v>62464.260910700381</v>
      </c>
      <c r="F19" s="7">
        <v>64588.34128208195</v>
      </c>
      <c r="G19" s="7">
        <v>64136</v>
      </c>
      <c r="H19" s="7">
        <v>65173.136021247432</v>
      </c>
      <c r="I19" s="7"/>
      <c r="J19" s="2">
        <v>4409</v>
      </c>
      <c r="K19" s="2">
        <v>3850.5240287172137</v>
      </c>
      <c r="L19" s="2">
        <v>3639.1311229289017</v>
      </c>
      <c r="M19" s="2">
        <v>4316</v>
      </c>
      <c r="N19" s="2">
        <v>4620.7439987763137</v>
      </c>
      <c r="O19" s="2"/>
      <c r="P19" s="2">
        <v>611</v>
      </c>
      <c r="Q19" s="2">
        <v>708.1868793612955</v>
      </c>
      <c r="R19" s="2">
        <v>627.58787389316171</v>
      </c>
      <c r="S19" s="2">
        <v>636</v>
      </c>
      <c r="T19" s="2">
        <v>607.87051520370028</v>
      </c>
      <c r="U19" s="2"/>
      <c r="V19" s="2">
        <v>2128</v>
      </c>
      <c r="W19" s="2">
        <v>2098.2719175945999</v>
      </c>
      <c r="X19" s="2">
        <v>2302.9602090653589</v>
      </c>
      <c r="Y19" s="2">
        <v>2169</v>
      </c>
      <c r="Z19" s="2">
        <v>2212.6992284674684</v>
      </c>
      <c r="AA19" s="2"/>
      <c r="AB19" s="2">
        <v>4619</v>
      </c>
      <c r="AC19" s="2">
        <v>4576.4573344924211</v>
      </c>
      <c r="AD19" s="2">
        <v>4472.7473328969281</v>
      </c>
      <c r="AE19" s="2">
        <v>4149</v>
      </c>
      <c r="AF19" s="2">
        <v>4499.2740786695485</v>
      </c>
      <c r="AG19" s="2"/>
      <c r="AH19" s="2">
        <v>46734</v>
      </c>
      <c r="AI19" s="2">
        <v>46888.391797026372</v>
      </c>
      <c r="AJ19" s="2">
        <v>47865.218752012384</v>
      </c>
      <c r="AK19" s="2">
        <v>47417</v>
      </c>
      <c r="AL19" s="2">
        <v>47734.133281319584</v>
      </c>
      <c r="AM19" s="2"/>
      <c r="AN19" s="12">
        <f>SUM(AH19,AB19,V19,P19,J19,AT19,AU19)</f>
        <v>59640</v>
      </c>
      <c r="AO19" s="2">
        <f t="shared" si="1"/>
        <v>58121.831957191898</v>
      </c>
      <c r="AP19" s="2">
        <f t="shared" si="2"/>
        <v>58907.645290796732</v>
      </c>
      <c r="AQ19" s="2">
        <v>59016</v>
      </c>
      <c r="AR19" s="2">
        <v>59742.512015110035</v>
      </c>
      <c r="AS19" s="2"/>
      <c r="AT19" s="2">
        <v>49</v>
      </c>
      <c r="AU19" s="2">
        <v>1090</v>
      </c>
      <c r="AV19" s="2">
        <v>5904</v>
      </c>
    </row>
    <row r="20" spans="1:48" ht="15" x14ac:dyDescent="0.25">
      <c r="A20" s="2">
        <f>SUM(AH20,AB20,V20,P20,J20,AT20,AU20)-AN20</f>
        <v>0</v>
      </c>
      <c r="B20" s="13">
        <f>AN20+AV20-D20</f>
        <v>0</v>
      </c>
      <c r="C20" s="3">
        <v>2016</v>
      </c>
      <c r="D20" s="6">
        <v>64803</v>
      </c>
      <c r="E20" s="6">
        <v>63244.391568455467</v>
      </c>
      <c r="F20" s="7">
        <v>65606.617778579952</v>
      </c>
      <c r="G20" s="7">
        <v>64301</v>
      </c>
      <c r="H20" s="7">
        <v>65174.080419313876</v>
      </c>
      <c r="I20" s="7"/>
      <c r="J20" s="2">
        <v>4783</v>
      </c>
      <c r="K20" s="2">
        <v>3942.5509289058305</v>
      </c>
      <c r="L20" s="2">
        <v>3750.3936899721102</v>
      </c>
      <c r="M20" s="2">
        <v>4297</v>
      </c>
      <c r="N20" s="2">
        <v>4634.014380551248</v>
      </c>
      <c r="O20" s="2"/>
      <c r="P20" s="2">
        <v>638</v>
      </c>
      <c r="Q20" s="2">
        <v>754.96753877101787</v>
      </c>
      <c r="R20" s="2">
        <v>654.91512783562564</v>
      </c>
      <c r="S20" s="2">
        <v>688</v>
      </c>
      <c r="T20" s="2">
        <v>643.00463311745023</v>
      </c>
      <c r="U20" s="2"/>
      <c r="V20" s="2">
        <v>2188</v>
      </c>
      <c r="W20" s="2">
        <v>2055.5883788073529</v>
      </c>
      <c r="X20" s="2">
        <v>2285.0559791520718</v>
      </c>
      <c r="Y20" s="2">
        <v>2096</v>
      </c>
      <c r="Z20" s="2">
        <v>2161.6956616909069</v>
      </c>
      <c r="AA20" s="2"/>
      <c r="AB20" s="2">
        <v>5380</v>
      </c>
      <c r="AC20" s="2">
        <v>4988.3167897275189</v>
      </c>
      <c r="AD20" s="2">
        <v>4858.4351153198149</v>
      </c>
      <c r="AE20" s="2">
        <v>4482</v>
      </c>
      <c r="AF20" s="2">
        <v>4931.6336989958954</v>
      </c>
      <c r="AG20" s="2"/>
      <c r="AH20" s="2">
        <v>45535</v>
      </c>
      <c r="AI20" s="2">
        <v>47317.092435017941</v>
      </c>
      <c r="AJ20" s="2">
        <v>48155.739342713401</v>
      </c>
      <c r="AK20" s="2">
        <v>47334</v>
      </c>
      <c r="AL20" s="2">
        <v>47581.804343906093</v>
      </c>
      <c r="AM20" s="2"/>
      <c r="AN20" s="12">
        <f>SUM(AH20,AB20,V20,P20,J20,AT20,AU20)</f>
        <v>59834</v>
      </c>
      <c r="AO20" s="2">
        <f t="shared" si="1"/>
        <v>59058.516071229664</v>
      </c>
      <c r="AP20" s="2">
        <f t="shared" si="2"/>
        <v>59704.539254993018</v>
      </c>
      <c r="AQ20" s="2">
        <v>59368</v>
      </c>
      <c r="AR20" s="2">
        <v>60036.62125818686</v>
      </c>
      <c r="AS20" s="2"/>
      <c r="AT20" s="2"/>
      <c r="AU20" s="2">
        <v>1310</v>
      </c>
      <c r="AV20" s="2">
        <v>4969</v>
      </c>
    </row>
    <row r="21" spans="1:48" x14ac:dyDescent="0.2">
      <c r="C21" s="3">
        <v>2017</v>
      </c>
      <c r="D21" s="6"/>
      <c r="E21" s="6">
        <v>63978.498642602048</v>
      </c>
      <c r="F21" s="7">
        <v>66530.8075854169</v>
      </c>
      <c r="G21" s="7">
        <v>64639</v>
      </c>
      <c r="H21" s="7">
        <v>65188.945943765677</v>
      </c>
      <c r="I21" s="7">
        <v>64133.463913805332</v>
      </c>
      <c r="J21" s="2"/>
      <c r="K21" s="2">
        <v>3928.1481046870463</v>
      </c>
      <c r="L21" s="2">
        <v>3715.4601837081036</v>
      </c>
      <c r="M21" s="2">
        <v>4370</v>
      </c>
      <c r="N21" s="2">
        <v>4623.7302281972343</v>
      </c>
      <c r="O21" s="2">
        <v>4313.2187484235619</v>
      </c>
      <c r="P21" s="2"/>
      <c r="Q21" s="2">
        <v>804.37589271460195</v>
      </c>
      <c r="R21" s="2">
        <v>684.21245235498452</v>
      </c>
      <c r="S21" s="2">
        <v>685</v>
      </c>
      <c r="T21" s="2">
        <v>620.79127406363864</v>
      </c>
      <c r="U21" s="2">
        <v>602.79080000958402</v>
      </c>
      <c r="V21" s="2"/>
      <c r="W21" s="2">
        <v>2132.2362601268542</v>
      </c>
      <c r="X21" s="2">
        <v>2473.8682412903627</v>
      </c>
      <c r="Y21" s="2">
        <v>2214</v>
      </c>
      <c r="Z21" s="2">
        <v>2233.1419983069363</v>
      </c>
      <c r="AA21" s="2">
        <v>2183.5896491848193</v>
      </c>
      <c r="AB21" s="2"/>
      <c r="AC21" s="2">
        <v>5451.064695607387</v>
      </c>
      <c r="AD21" s="2">
        <v>5223.2083184869807</v>
      </c>
      <c r="AE21" s="2">
        <v>4831</v>
      </c>
      <c r="AF21" s="2">
        <v>5143.1618516128619</v>
      </c>
      <c r="AG21" s="2">
        <v>5200.5996646576568</v>
      </c>
      <c r="AH21" s="2"/>
      <c r="AI21" s="2">
        <v>47547.639931741964</v>
      </c>
      <c r="AJ21" s="2">
        <v>48508.301046971312</v>
      </c>
      <c r="AK21" s="2">
        <v>47462</v>
      </c>
      <c r="AL21" s="2">
        <v>47362.812874373827</v>
      </c>
      <c r="AM21" s="2">
        <v>45341.140141879194</v>
      </c>
      <c r="AN21" s="2"/>
      <c r="AO21" s="2">
        <f t="shared" si="1"/>
        <v>59863.464884877852</v>
      </c>
      <c r="AP21" s="2">
        <f t="shared" si="2"/>
        <v>60605.050242811747</v>
      </c>
      <c r="AQ21" s="2">
        <v>59835</v>
      </c>
      <c r="AR21" s="2">
        <v>60137.857721017557</v>
      </c>
      <c r="AS21" s="2">
        <v>58970.916312350775</v>
      </c>
      <c r="AT21" s="2"/>
      <c r="AU21" s="2"/>
      <c r="AV21" s="2"/>
    </row>
    <row r="22" spans="1:48" x14ac:dyDescent="0.2">
      <c r="C22" s="3">
        <v>2018</v>
      </c>
      <c r="D22" s="6"/>
      <c r="E22" s="6">
        <v>65398.207312196813</v>
      </c>
      <c r="F22" s="7">
        <v>67420.387964727837</v>
      </c>
      <c r="G22" s="7">
        <v>65467</v>
      </c>
      <c r="H22" s="7">
        <v>66246.482852001005</v>
      </c>
      <c r="I22" s="7">
        <v>65685.452910776556</v>
      </c>
      <c r="J22" s="2"/>
      <c r="K22" s="2">
        <v>3854.0800525566237</v>
      </c>
      <c r="L22" s="2">
        <v>3731.6432980888712</v>
      </c>
      <c r="M22" s="2">
        <v>4334</v>
      </c>
      <c r="N22" s="2">
        <v>4565.4596144367351</v>
      </c>
      <c r="O22" s="2">
        <v>4530.4509987334313</v>
      </c>
      <c r="P22" s="2"/>
      <c r="Q22" s="2">
        <v>814.44738208545004</v>
      </c>
      <c r="R22" s="2">
        <v>668.85651842528625</v>
      </c>
      <c r="S22" s="2">
        <v>701</v>
      </c>
      <c r="T22" s="2">
        <v>621.86114568975245</v>
      </c>
      <c r="U22" s="2">
        <v>593.82645851701045</v>
      </c>
      <c r="V22" s="2"/>
      <c r="W22" s="2">
        <v>2212.2551730791893</v>
      </c>
      <c r="X22" s="2">
        <v>2607.7862908345319</v>
      </c>
      <c r="Y22" s="2">
        <v>2316</v>
      </c>
      <c r="Z22" s="2">
        <v>2333.9933015058245</v>
      </c>
      <c r="AA22" s="2">
        <v>2354.0664308882233</v>
      </c>
      <c r="AB22" s="2"/>
      <c r="AC22" s="2">
        <v>5797.9802252092995</v>
      </c>
      <c r="AD22" s="2">
        <v>5994.4797379112315</v>
      </c>
      <c r="AE22" s="2">
        <v>4955</v>
      </c>
      <c r="AF22" s="2">
        <v>5453.7067427784204</v>
      </c>
      <c r="AG22" s="2">
        <v>5581.6780764872201</v>
      </c>
      <c r="AH22" s="2"/>
      <c r="AI22" s="2">
        <v>48609.680597712068</v>
      </c>
      <c r="AJ22" s="2">
        <v>48868.953436172385</v>
      </c>
      <c r="AK22" s="2">
        <v>48163</v>
      </c>
      <c r="AL22" s="2">
        <v>48196.991461461948</v>
      </c>
      <c r="AM22" s="2">
        <v>45789.654237767783</v>
      </c>
      <c r="AN22" s="2"/>
      <c r="AO22" s="2">
        <f t="shared" si="1"/>
        <v>61288.443430642626</v>
      </c>
      <c r="AP22" s="2">
        <f t="shared" si="2"/>
        <v>61871.719281432313</v>
      </c>
      <c r="AQ22" s="2">
        <v>60769</v>
      </c>
      <c r="AR22" s="2">
        <v>61266.011748465629</v>
      </c>
      <c r="AS22" s="2">
        <v>60458.113678122623</v>
      </c>
      <c r="AT22" s="2"/>
      <c r="AU22" s="2"/>
      <c r="AV22" s="2"/>
    </row>
    <row r="23" spans="1:48" x14ac:dyDescent="0.2">
      <c r="C23" s="3">
        <v>2019</v>
      </c>
      <c r="D23" s="7"/>
      <c r="E23" s="6">
        <v>65930.678867981274</v>
      </c>
      <c r="F23" s="7">
        <v>67200.198663735078</v>
      </c>
      <c r="G23" s="7">
        <v>64978</v>
      </c>
      <c r="H23" s="7">
        <v>65548.390023903718</v>
      </c>
      <c r="I23" s="7">
        <v>64572.741391634627</v>
      </c>
      <c r="J23" s="2"/>
      <c r="K23" s="2">
        <v>4048.3869313745822</v>
      </c>
      <c r="L23" s="2">
        <v>3767.010616898237</v>
      </c>
      <c r="M23" s="2">
        <v>4153</v>
      </c>
      <c r="N23" s="2">
        <v>4367.1464248308066</v>
      </c>
      <c r="O23" s="2">
        <v>4097.4773777568025</v>
      </c>
      <c r="P23" s="2"/>
      <c r="Q23" s="2">
        <v>816.54680988083715</v>
      </c>
      <c r="R23" s="2">
        <v>712.57753671067769</v>
      </c>
      <c r="S23" s="2">
        <v>714</v>
      </c>
      <c r="T23" s="2">
        <v>595.81258802794889</v>
      </c>
      <c r="U23" s="2">
        <v>573.41612626052972</v>
      </c>
      <c r="V23" s="2"/>
      <c r="W23" s="2">
        <v>2342.6769462956831</v>
      </c>
      <c r="X23" s="2">
        <v>2665.1833984044288</v>
      </c>
      <c r="Y23" s="2">
        <v>2385</v>
      </c>
      <c r="Z23" s="2">
        <v>2354.9443556929218</v>
      </c>
      <c r="AA23" s="2">
        <v>2363.9444615071357</v>
      </c>
      <c r="AB23" s="2"/>
      <c r="AC23" s="2">
        <v>6626.0175519791001</v>
      </c>
      <c r="AD23" s="2">
        <v>6888.8630699174628</v>
      </c>
      <c r="AE23" s="2">
        <v>5359</v>
      </c>
      <c r="AF23" s="2">
        <v>5940.0042165707118</v>
      </c>
      <c r="AG23" s="2">
        <v>5710.3718341124068</v>
      </c>
      <c r="AH23" s="2"/>
      <c r="AI23" s="2">
        <v>48209.559496726208</v>
      </c>
      <c r="AJ23" s="2">
        <v>47948.099222436984</v>
      </c>
      <c r="AK23" s="2">
        <v>47625</v>
      </c>
      <c r="AL23" s="2">
        <v>47377.117174777348</v>
      </c>
      <c r="AM23" s="2">
        <v>44732.309454583461</v>
      </c>
      <c r="AN23" s="2"/>
      <c r="AO23" s="2">
        <f t="shared" si="1"/>
        <v>62043.187736256405</v>
      </c>
      <c r="AP23" s="2">
        <f t="shared" si="2"/>
        <v>61981.733844367787</v>
      </c>
      <c r="AQ23" s="2">
        <v>60459</v>
      </c>
      <c r="AR23" s="2">
        <v>60710.579879184319</v>
      </c>
      <c r="AS23" s="2">
        <v>59249.812395246467</v>
      </c>
      <c r="AT23" s="2"/>
      <c r="AU23" s="2"/>
      <c r="AV23" s="2"/>
    </row>
    <row r="24" spans="1:48" x14ac:dyDescent="0.2">
      <c r="C24" s="3">
        <v>2020</v>
      </c>
      <c r="D24" s="7"/>
      <c r="E24" s="7"/>
      <c r="F24" s="7">
        <v>66697.40789954731</v>
      </c>
      <c r="G24" s="7">
        <v>64194</v>
      </c>
      <c r="H24" s="7">
        <v>64535.597686832967</v>
      </c>
      <c r="I24" s="7">
        <v>64065.428816721949</v>
      </c>
      <c r="J24" s="2"/>
      <c r="K24" s="2"/>
      <c r="L24" s="2">
        <v>3663.6122423262541</v>
      </c>
      <c r="M24" s="2">
        <v>4244</v>
      </c>
      <c r="N24" s="2">
        <v>4338.6428362455572</v>
      </c>
      <c r="O24" s="2">
        <v>4179.8125529553818</v>
      </c>
      <c r="P24" s="2"/>
      <c r="Q24" s="2"/>
      <c r="R24" s="2">
        <v>748.81661564643434</v>
      </c>
      <c r="S24" s="2">
        <v>726</v>
      </c>
      <c r="T24" s="2">
        <v>595.46955280836096</v>
      </c>
      <c r="U24" s="2">
        <v>583.91206564670676</v>
      </c>
      <c r="V24" s="2"/>
      <c r="W24" s="2"/>
      <c r="X24" s="2">
        <v>2637.2374462637158</v>
      </c>
      <c r="Y24" s="2">
        <v>2313</v>
      </c>
      <c r="Z24" s="2">
        <v>2311.0787177402381</v>
      </c>
      <c r="AA24" s="2">
        <v>2323.213301273654</v>
      </c>
      <c r="AB24" s="2"/>
      <c r="AC24" s="2"/>
      <c r="AD24" s="2">
        <v>7086.9011109040221</v>
      </c>
      <c r="AE24" s="2">
        <v>5508</v>
      </c>
      <c r="AF24" s="2">
        <v>5951.2964280862589</v>
      </c>
      <c r="AG24" s="2">
        <v>5950.2193860749339</v>
      </c>
      <c r="AH24" s="2"/>
      <c r="AI24" s="2"/>
      <c r="AJ24" s="2">
        <v>47490.274249398055</v>
      </c>
      <c r="AK24" s="2">
        <v>46720</v>
      </c>
      <c r="AL24" s="2">
        <v>46573.217947828853</v>
      </c>
      <c r="AM24" s="2">
        <v>43950.672993368578</v>
      </c>
      <c r="AN24" s="2"/>
      <c r="AO24" s="2"/>
      <c r="AP24" s="2">
        <f t="shared" si="2"/>
        <v>61626.841664538486</v>
      </c>
      <c r="AQ24" s="2">
        <v>59871</v>
      </c>
      <c r="AR24" s="2">
        <v>59859.88729183055</v>
      </c>
      <c r="AS24" s="2">
        <v>59018.786324185785</v>
      </c>
      <c r="AT24" s="2"/>
      <c r="AU24" s="2"/>
      <c r="AV24" s="2"/>
    </row>
    <row r="25" spans="1:48" x14ac:dyDescent="0.2">
      <c r="C25" s="3">
        <v>2021</v>
      </c>
      <c r="D25" s="7"/>
      <c r="E25" s="7"/>
      <c r="F25" s="7">
        <v>68160.270118314947</v>
      </c>
      <c r="G25" s="7">
        <v>64601</v>
      </c>
      <c r="H25" s="7">
        <v>65056.293697076762</v>
      </c>
      <c r="I25" s="7">
        <v>64378.409792263221</v>
      </c>
      <c r="J25" s="2"/>
      <c r="K25" s="2"/>
      <c r="L25" s="2">
        <v>3708.5619293725777</v>
      </c>
      <c r="M25" s="2">
        <v>4174</v>
      </c>
      <c r="N25" s="2">
        <v>4309.1087946403331</v>
      </c>
      <c r="O25" s="2">
        <v>4048.0529157487194</v>
      </c>
      <c r="P25" s="2"/>
      <c r="Q25" s="2"/>
      <c r="R25" s="2">
        <v>756.13469780283822</v>
      </c>
      <c r="S25" s="2">
        <v>752</v>
      </c>
      <c r="T25" s="2">
        <v>580.81930073811054</v>
      </c>
      <c r="U25" s="2">
        <v>572.70197666502622</v>
      </c>
      <c r="V25" s="2"/>
      <c r="W25" s="2"/>
      <c r="X25" s="2">
        <v>2801.4257908298691</v>
      </c>
      <c r="Y25" s="2">
        <v>2418</v>
      </c>
      <c r="Z25" s="2">
        <v>2397.4151553140373</v>
      </c>
      <c r="AA25" s="2">
        <v>2403.1213593273728</v>
      </c>
      <c r="AB25" s="2"/>
      <c r="AC25" s="2"/>
      <c r="AD25" s="2">
        <v>7367.6137767762102</v>
      </c>
      <c r="AE25" s="2">
        <v>5728</v>
      </c>
      <c r="AF25" s="2">
        <v>6267.2822335837609</v>
      </c>
      <c r="AG25" s="2">
        <v>6261.0293718095891</v>
      </c>
      <c r="AH25" s="2"/>
      <c r="AI25" s="2"/>
      <c r="AJ25" s="2">
        <v>48400.250000775042</v>
      </c>
      <c r="AK25" s="2">
        <v>47043</v>
      </c>
      <c r="AL25" s="2">
        <v>46855.43333980356</v>
      </c>
      <c r="AM25" s="2">
        <v>43878.392006748145</v>
      </c>
      <c r="AN25" s="2"/>
      <c r="AO25" s="2"/>
      <c r="AP25" s="2">
        <f t="shared" si="2"/>
        <v>63033.986195556536</v>
      </c>
      <c r="AQ25" s="2">
        <v>60421</v>
      </c>
      <c r="AR25" s="2">
        <v>60478.549412568245</v>
      </c>
      <c r="AS25" s="2">
        <v>59389.736538943231</v>
      </c>
      <c r="AT25" s="2"/>
      <c r="AU25" s="2"/>
      <c r="AV25" s="2"/>
    </row>
    <row r="26" spans="1:48" x14ac:dyDescent="0.2">
      <c r="C26" s="3">
        <v>2022</v>
      </c>
      <c r="D26" s="7"/>
      <c r="E26" s="7"/>
      <c r="F26" s="7">
        <v>68231.262750540671</v>
      </c>
      <c r="G26" s="7">
        <v>65891</v>
      </c>
      <c r="H26" s="7">
        <v>65661.704788955161</v>
      </c>
      <c r="I26" s="7">
        <v>65517.707095949052</v>
      </c>
      <c r="J26" s="2"/>
      <c r="K26" s="2"/>
      <c r="L26" s="2">
        <v>3756.4640833669491</v>
      </c>
      <c r="M26" s="2">
        <v>4291</v>
      </c>
      <c r="N26" s="2">
        <v>4309.2284691771429</v>
      </c>
      <c r="O26" s="2">
        <v>4075.5317677160961</v>
      </c>
      <c r="P26" s="2"/>
      <c r="Q26" s="2"/>
      <c r="R26" s="2">
        <v>788.71440134987097</v>
      </c>
      <c r="S26" s="2">
        <v>761</v>
      </c>
      <c r="T26" s="2">
        <v>571.07020230936484</v>
      </c>
      <c r="U26" s="2">
        <v>567.3079988078573</v>
      </c>
      <c r="V26" s="2"/>
      <c r="W26" s="2"/>
      <c r="X26" s="2">
        <v>3057.3951915149555</v>
      </c>
      <c r="Y26" s="2">
        <v>2537</v>
      </c>
      <c r="Z26" s="2">
        <v>2463.5734490315799</v>
      </c>
      <c r="AA26" s="2">
        <v>2511.3312787544201</v>
      </c>
      <c r="AB26" s="2"/>
      <c r="AC26" s="2"/>
      <c r="AD26" s="2">
        <v>7815.8670883650975</v>
      </c>
      <c r="AE26" s="2">
        <v>5989</v>
      </c>
      <c r="AF26" s="2">
        <v>6525.9514589292958</v>
      </c>
      <c r="AG26" s="2">
        <v>6447.5576878695783</v>
      </c>
      <c r="AH26" s="2"/>
      <c r="AI26" s="2"/>
      <c r="AJ26" s="2">
        <v>47865.887665400514</v>
      </c>
      <c r="AK26" s="2">
        <v>47474</v>
      </c>
      <c r="AL26" s="2">
        <v>47280.139453414682</v>
      </c>
      <c r="AM26" s="2">
        <v>44255.577614843758</v>
      </c>
      <c r="AN26" s="2"/>
      <c r="AO26" s="2"/>
      <c r="AP26" s="2">
        <f t="shared" si="2"/>
        <v>63284.328429997389</v>
      </c>
      <c r="AQ26" s="2">
        <v>61412</v>
      </c>
      <c r="AR26" s="2">
        <v>61209.770790843351</v>
      </c>
      <c r="AS26" s="2">
        <v>60551.087424614227</v>
      </c>
      <c r="AT26" s="2"/>
      <c r="AU26" s="2"/>
      <c r="AV26" s="2"/>
    </row>
    <row r="27" spans="1:48" x14ac:dyDescent="0.2">
      <c r="A27" s="1" t="s">
        <v>50</v>
      </c>
      <c r="C27" s="3">
        <v>2023</v>
      </c>
      <c r="D27" s="2"/>
      <c r="E27" s="2"/>
      <c r="F27" s="2"/>
      <c r="G27" s="2">
        <v>66534</v>
      </c>
      <c r="H27" s="2">
        <v>65133.319107831412</v>
      </c>
      <c r="I27" s="2">
        <v>65297.557737635543</v>
      </c>
      <c r="J27" s="2"/>
      <c r="K27" s="2"/>
      <c r="L27" s="2"/>
      <c r="M27" s="2">
        <v>4577</v>
      </c>
      <c r="N27" s="2">
        <v>4226.64679422672</v>
      </c>
      <c r="O27" s="2">
        <v>4029.5699710655272</v>
      </c>
      <c r="P27" s="2"/>
      <c r="Q27" s="2"/>
      <c r="R27" s="2"/>
      <c r="S27" s="2">
        <v>892</v>
      </c>
      <c r="T27" s="2">
        <v>571.16717044826134</v>
      </c>
      <c r="U27" s="2">
        <v>564.18890743874113</v>
      </c>
      <c r="V27" s="2"/>
      <c r="W27" s="2"/>
      <c r="X27" s="2"/>
      <c r="Y27" s="2">
        <v>2970</v>
      </c>
      <c r="Z27" s="2">
        <v>2506.8034302907436</v>
      </c>
      <c r="AA27" s="2">
        <v>2557.6498743707962</v>
      </c>
      <c r="AB27" s="2"/>
      <c r="AC27" s="2"/>
      <c r="AD27" s="2"/>
      <c r="AE27" s="2">
        <v>6358</v>
      </c>
      <c r="AF27" s="2">
        <v>6712.7354939970173</v>
      </c>
      <c r="AG27" s="2">
        <v>6629.3573604719923</v>
      </c>
      <c r="AH27" s="2"/>
      <c r="AI27" s="2"/>
      <c r="AJ27" s="2"/>
      <c r="AK27" s="2">
        <v>46885</v>
      </c>
      <c r="AL27" s="2">
        <v>46690.528204760507</v>
      </c>
      <c r="AM27" s="2">
        <v>43389.161703798665</v>
      </c>
      <c r="AN27" s="2"/>
      <c r="AO27" s="2"/>
      <c r="AP27" s="2"/>
      <c r="AQ27" s="2">
        <v>61995</v>
      </c>
      <c r="AR27" s="2">
        <v>60755.15360972684</v>
      </c>
      <c r="AS27" s="2">
        <v>60314.94462180815</v>
      </c>
      <c r="AT27" s="2"/>
      <c r="AU27" s="2"/>
      <c r="AV27" s="2"/>
    </row>
    <row r="28" spans="1:48" x14ac:dyDescent="0.2">
      <c r="C28" s="3">
        <v>2024</v>
      </c>
      <c r="D28" s="2"/>
      <c r="E28" s="2"/>
      <c r="F28" s="2"/>
      <c r="G28" s="2">
        <v>67692</v>
      </c>
      <c r="H28" s="2">
        <v>65903.930477722533</v>
      </c>
      <c r="I28" s="2">
        <v>65664.506753194742</v>
      </c>
      <c r="J28" s="2"/>
      <c r="K28" s="2"/>
      <c r="L28" s="2"/>
      <c r="M28" s="2">
        <v>4771</v>
      </c>
      <c r="N28" s="2">
        <v>4404.1730667561505</v>
      </c>
      <c r="O28" s="2">
        <v>4120.3354537993309</v>
      </c>
      <c r="P28" s="2"/>
      <c r="Q28" s="2"/>
      <c r="R28" s="2"/>
      <c r="S28" s="2">
        <v>978</v>
      </c>
      <c r="T28" s="2">
        <v>567.30053733931175</v>
      </c>
      <c r="U28" s="2">
        <v>554.99158646486319</v>
      </c>
      <c r="V28" s="2"/>
      <c r="W28" s="2"/>
      <c r="X28" s="2"/>
      <c r="Y28" s="2">
        <v>3118</v>
      </c>
      <c r="Z28" s="2">
        <v>2573.3342951436848</v>
      </c>
      <c r="AA28" s="2">
        <v>2603.9499194175601</v>
      </c>
      <c r="AB28" s="2"/>
      <c r="AC28" s="2"/>
      <c r="AD28" s="2"/>
      <c r="AE28" s="2">
        <v>6931</v>
      </c>
      <c r="AF28" s="2">
        <v>7220.5188422828051</v>
      </c>
      <c r="AG28" s="2">
        <v>7066.919265398421</v>
      </c>
      <c r="AH28" s="2"/>
      <c r="AI28" s="2"/>
      <c r="AJ28" s="2"/>
      <c r="AK28" s="2">
        <v>47179</v>
      </c>
      <c r="AL28" s="2">
        <v>46301.498125322592</v>
      </c>
      <c r="AM28" s="2">
        <v>42627.320495487016</v>
      </c>
      <c r="AN28" s="2"/>
      <c r="AO28" s="2"/>
      <c r="AP28" s="2"/>
      <c r="AQ28" s="2">
        <v>63107</v>
      </c>
      <c r="AR28" s="2">
        <v>61218.893187264519</v>
      </c>
      <c r="AS28" s="2">
        <v>60701.879496230351</v>
      </c>
      <c r="AT28" s="2"/>
      <c r="AU28" s="2"/>
      <c r="AV28" s="2"/>
    </row>
    <row r="29" spans="1:48" x14ac:dyDescent="0.2">
      <c r="C29" s="3">
        <v>2025</v>
      </c>
      <c r="D29" s="2"/>
      <c r="E29" s="2"/>
      <c r="F29" s="2"/>
      <c r="G29" s="2">
        <v>68024</v>
      </c>
      <c r="H29" s="2">
        <v>67339.561522664531</v>
      </c>
      <c r="I29" s="2">
        <v>67638.738921322321</v>
      </c>
      <c r="J29" s="2"/>
      <c r="K29" s="2"/>
      <c r="L29" s="2"/>
      <c r="M29" s="2">
        <v>4904</v>
      </c>
      <c r="N29" s="2">
        <v>4444.0499434767808</v>
      </c>
      <c r="O29" s="2">
        <v>4142.8059948810851</v>
      </c>
      <c r="P29" s="2"/>
      <c r="Q29" s="2"/>
      <c r="R29" s="2"/>
      <c r="S29" s="2">
        <v>992</v>
      </c>
      <c r="T29" s="2">
        <v>568.5452380409273</v>
      </c>
      <c r="U29" s="2">
        <v>565.38011753114984</v>
      </c>
      <c r="V29" s="2"/>
      <c r="W29" s="2"/>
      <c r="X29" s="2"/>
      <c r="Y29" s="2">
        <v>3299</v>
      </c>
      <c r="Z29" s="2">
        <v>2625.1566930590361</v>
      </c>
      <c r="AA29" s="2">
        <v>2646.6906469874625</v>
      </c>
      <c r="AB29" s="2"/>
      <c r="AC29" s="2"/>
      <c r="AD29" s="2"/>
      <c r="AE29" s="2">
        <v>6944</v>
      </c>
      <c r="AF29" s="2">
        <v>7354.9339416564726</v>
      </c>
      <c r="AG29" s="2">
        <v>7250.7357342018258</v>
      </c>
      <c r="AH29" s="2"/>
      <c r="AI29" s="2"/>
      <c r="AJ29" s="2"/>
      <c r="AK29" s="2">
        <v>47157</v>
      </c>
      <c r="AL29" s="2">
        <v>47527.737965802778</v>
      </c>
      <c r="AM29" s="2">
        <v>43565.920475131774</v>
      </c>
      <c r="AN29" s="2"/>
      <c r="AO29" s="2"/>
      <c r="AP29" s="2"/>
      <c r="AQ29" s="2">
        <v>63443</v>
      </c>
      <c r="AR29" s="2">
        <v>62628.894721308163</v>
      </c>
      <c r="AS29" s="2">
        <v>62567.601937294901</v>
      </c>
      <c r="AT29" s="2"/>
      <c r="AU29" s="2"/>
      <c r="AV29" s="2"/>
    </row>
    <row r="30" spans="1:48" x14ac:dyDescent="0.2">
      <c r="C30" s="3">
        <v>2026</v>
      </c>
      <c r="D30" s="2"/>
      <c r="E30" s="2"/>
      <c r="F30" s="2"/>
      <c r="G30" s="2">
        <v>67496</v>
      </c>
      <c r="H30" s="2">
        <v>66777.658037038433</v>
      </c>
      <c r="I30" s="2">
        <v>66998.600873377538</v>
      </c>
      <c r="J30" s="2"/>
      <c r="K30" s="2"/>
      <c r="L30" s="2"/>
      <c r="M30" s="2">
        <v>4920</v>
      </c>
      <c r="N30" s="2">
        <v>4594.3670877499053</v>
      </c>
      <c r="O30" s="2">
        <v>4119.1022028157913</v>
      </c>
      <c r="P30" s="2"/>
      <c r="Q30" s="2"/>
      <c r="R30" s="2"/>
      <c r="S30" s="2">
        <v>976</v>
      </c>
      <c r="T30" s="2">
        <v>600.21810642234777</v>
      </c>
      <c r="U30" s="2">
        <v>503.94430839890327</v>
      </c>
      <c r="V30" s="2"/>
      <c r="W30" s="2"/>
      <c r="X30" s="2"/>
      <c r="Y30" s="2">
        <v>3417</v>
      </c>
      <c r="Z30" s="2">
        <v>2883.2118465140347</v>
      </c>
      <c r="AA30" s="2">
        <v>2645.6634210946095</v>
      </c>
      <c r="AB30" s="2"/>
      <c r="AC30" s="2"/>
      <c r="AD30" s="2"/>
      <c r="AE30" s="2">
        <v>7068</v>
      </c>
      <c r="AF30" s="2">
        <v>7619.7927279127152</v>
      </c>
      <c r="AG30" s="2">
        <v>7289.1835691961205</v>
      </c>
      <c r="AH30" s="2"/>
      <c r="AI30" s="2"/>
      <c r="AJ30" s="2"/>
      <c r="AK30" s="2">
        <v>46420</v>
      </c>
      <c r="AL30" s="2">
        <v>46462.370044328578</v>
      </c>
      <c r="AM30" s="2">
        <v>42679.299189622587</v>
      </c>
      <c r="AN30" s="2"/>
      <c r="AO30" s="2"/>
      <c r="AP30" s="2"/>
      <c r="AQ30" s="2">
        <v>62958</v>
      </c>
      <c r="AR30" s="2">
        <v>62140.074348961425</v>
      </c>
      <c r="AS30" s="2">
        <v>61918.755881399222</v>
      </c>
      <c r="AT30" s="2"/>
      <c r="AU30" s="2"/>
      <c r="AV30" s="2"/>
    </row>
    <row r="31" spans="1:48" x14ac:dyDescent="0.2">
      <c r="C31" s="3">
        <v>2027</v>
      </c>
      <c r="D31" s="2"/>
      <c r="E31" s="2"/>
      <c r="F31" s="2"/>
      <c r="G31" s="2">
        <v>66286</v>
      </c>
      <c r="H31" s="2">
        <v>65397.917719629942</v>
      </c>
      <c r="I31" s="2"/>
      <c r="J31" s="2"/>
      <c r="K31" s="2"/>
      <c r="L31" s="2"/>
      <c r="M31" s="2">
        <v>4960</v>
      </c>
      <c r="N31" s="2">
        <v>4622.3233306854418</v>
      </c>
      <c r="O31" s="2"/>
      <c r="P31" s="2"/>
      <c r="Q31" s="2"/>
      <c r="R31" s="2"/>
      <c r="S31" s="2">
        <v>984</v>
      </c>
      <c r="T31" s="2">
        <v>602.02867489179164</v>
      </c>
      <c r="U31" s="2"/>
      <c r="V31" s="2"/>
      <c r="W31" s="2"/>
      <c r="X31" s="2"/>
      <c r="Y31" s="2">
        <v>3373</v>
      </c>
      <c r="Z31" s="2">
        <v>2841.3063151820256</v>
      </c>
      <c r="AA31" s="2"/>
      <c r="AB31" s="2"/>
      <c r="AC31" s="2"/>
      <c r="AD31" s="2"/>
      <c r="AE31" s="2">
        <v>6939</v>
      </c>
      <c r="AF31" s="2">
        <v>7460.7908179937522</v>
      </c>
      <c r="AG31" s="2"/>
      <c r="AH31" s="2"/>
      <c r="AI31" s="2"/>
      <c r="AJ31" s="2"/>
      <c r="AK31" s="2">
        <v>45242</v>
      </c>
      <c r="AL31" s="2">
        <v>45293.576139654942</v>
      </c>
      <c r="AM31" s="2"/>
      <c r="AN31" s="2"/>
      <c r="AO31" s="2"/>
      <c r="AP31" s="2"/>
      <c r="AQ31" s="2">
        <v>61806</v>
      </c>
      <c r="AR31" s="2">
        <v>60873.452385838515</v>
      </c>
      <c r="AS31" s="2"/>
      <c r="AT31" s="2"/>
      <c r="AU31" s="2"/>
      <c r="AV31" s="2"/>
    </row>
    <row r="32" spans="1:48" x14ac:dyDescent="0.2">
      <c r="C32" s="3">
        <v>2028</v>
      </c>
      <c r="D32" s="2"/>
      <c r="E32" s="2"/>
      <c r="F32" s="2"/>
      <c r="G32" s="2">
        <v>64072</v>
      </c>
      <c r="H32" s="2">
        <v>63072.803940041827</v>
      </c>
      <c r="I32" s="2"/>
      <c r="J32" s="2"/>
      <c r="K32" s="2"/>
      <c r="L32" s="2"/>
      <c r="M32" s="2">
        <v>4664</v>
      </c>
      <c r="N32" s="2">
        <v>4318.0951224208047</v>
      </c>
      <c r="O32" s="2"/>
      <c r="P32" s="2"/>
      <c r="Q32" s="2"/>
      <c r="R32" s="2"/>
      <c r="S32" s="2">
        <v>957</v>
      </c>
      <c r="T32" s="2">
        <v>580.08546050289021</v>
      </c>
      <c r="U32" s="2"/>
      <c r="V32" s="2"/>
      <c r="W32" s="2"/>
      <c r="X32" s="2"/>
      <c r="Y32" s="2">
        <v>3289</v>
      </c>
      <c r="Z32" s="2">
        <v>2740.8544355092376</v>
      </c>
      <c r="AA32" s="2"/>
      <c r="AB32" s="2"/>
      <c r="AC32" s="2"/>
      <c r="AD32" s="2"/>
      <c r="AE32" s="2">
        <v>6575</v>
      </c>
      <c r="AF32" s="2">
        <v>7004.1804546499397</v>
      </c>
      <c r="AG32" s="2"/>
      <c r="AH32" s="2"/>
      <c r="AI32" s="2"/>
      <c r="AJ32" s="2"/>
      <c r="AK32" s="2">
        <v>44064</v>
      </c>
      <c r="AL32" s="2">
        <v>43991.808528144742</v>
      </c>
      <c r="AM32" s="2"/>
      <c r="AN32" s="2"/>
      <c r="AO32" s="2"/>
      <c r="AP32" s="2"/>
      <c r="AQ32" s="2">
        <v>59739</v>
      </c>
      <c r="AR32" s="2">
        <v>58700.055113846254</v>
      </c>
      <c r="AS32" s="2"/>
      <c r="AT32" s="2"/>
      <c r="AU32" s="2"/>
      <c r="AV32" s="2"/>
    </row>
    <row r="33" spans="3:48" x14ac:dyDescent="0.2">
      <c r="C33" s="3">
        <v>2029</v>
      </c>
      <c r="D33" s="2"/>
      <c r="E33" s="2"/>
      <c r="F33" s="2"/>
      <c r="G33" s="2"/>
      <c r="H33" s="2">
        <v>62446.387259948271</v>
      </c>
      <c r="I33" s="2"/>
      <c r="J33" s="2"/>
      <c r="K33" s="2"/>
      <c r="L33" s="2"/>
      <c r="M33" s="2"/>
      <c r="N33" s="2">
        <v>4140.1958684426609</v>
      </c>
      <c r="O33" s="2"/>
      <c r="P33" s="2"/>
      <c r="Q33" s="2"/>
      <c r="R33" s="2"/>
      <c r="S33" s="2"/>
      <c r="T33" s="2">
        <v>442.54207736310855</v>
      </c>
      <c r="U33" s="2"/>
      <c r="V33" s="2"/>
      <c r="W33" s="2"/>
      <c r="X33" s="2"/>
      <c r="Y33" s="2"/>
      <c r="Z33" s="2">
        <v>2911.1633598029621</v>
      </c>
      <c r="AA33" s="2"/>
      <c r="AB33" s="2"/>
      <c r="AC33" s="2"/>
      <c r="AD33" s="2"/>
      <c r="AE33" s="2"/>
      <c r="AF33" s="2">
        <v>6969.6610585662911</v>
      </c>
      <c r="AG33" s="2"/>
      <c r="AH33" s="2"/>
      <c r="AI33" s="2"/>
      <c r="AJ33" s="2"/>
      <c r="AK33" s="2"/>
      <c r="AL33" s="2">
        <v>43496.134551020936</v>
      </c>
      <c r="AM33" s="2"/>
      <c r="AN33" s="2"/>
      <c r="AO33" s="2"/>
      <c r="AP33" s="2"/>
      <c r="AQ33" s="2"/>
      <c r="AR33" s="2">
        <v>58095.086303348886</v>
      </c>
      <c r="AS33" s="2"/>
      <c r="AT33" s="2"/>
      <c r="AU33" s="2"/>
      <c r="AV33" s="2"/>
    </row>
    <row r="34" spans="3:48" x14ac:dyDescent="0.2">
      <c r="C34" s="3">
        <v>2030</v>
      </c>
      <c r="D34" s="2"/>
      <c r="E34" s="2"/>
      <c r="F34" s="2"/>
      <c r="G34" s="2"/>
      <c r="H34" s="2">
        <v>62070.959544572004</v>
      </c>
      <c r="I34" s="2"/>
      <c r="J34" s="2"/>
      <c r="K34" s="2"/>
      <c r="L34" s="2"/>
      <c r="M34" s="2"/>
      <c r="N34" s="2">
        <v>4204.5991684040346</v>
      </c>
      <c r="O34" s="2"/>
      <c r="P34" s="2"/>
      <c r="Q34" s="2"/>
      <c r="R34" s="2"/>
      <c r="S34" s="2"/>
      <c r="T34" s="2">
        <v>448.92644838893972</v>
      </c>
      <c r="U34" s="2"/>
      <c r="V34" s="2"/>
      <c r="W34" s="2"/>
      <c r="X34" s="2"/>
      <c r="Y34" s="2"/>
      <c r="Z34" s="2">
        <v>3096.8761445283576</v>
      </c>
      <c r="AA34" s="2"/>
      <c r="AB34" s="2"/>
      <c r="AC34" s="2"/>
      <c r="AD34" s="2"/>
      <c r="AE34" s="2"/>
      <c r="AF34" s="2">
        <v>7036.6334752187058</v>
      </c>
      <c r="AG34" s="2"/>
      <c r="AH34" s="2"/>
      <c r="AI34" s="2"/>
      <c r="AJ34" s="2"/>
      <c r="AK34" s="2"/>
      <c r="AL34" s="2">
        <v>42929.806775172729</v>
      </c>
      <c r="AM34" s="2"/>
      <c r="AN34" s="2"/>
      <c r="AO34" s="2"/>
      <c r="AP34" s="2"/>
      <c r="AQ34" s="2"/>
      <c r="AR34" s="2">
        <v>57753.331907664659</v>
      </c>
      <c r="AS34" s="2"/>
      <c r="AT34" s="2"/>
      <c r="AU34" s="2"/>
      <c r="AV34" s="2"/>
    </row>
    <row r="35" spans="3:48" x14ac:dyDescent="0.2">
      <c r="C35" s="3">
        <v>2031</v>
      </c>
      <c r="D35" s="2"/>
      <c r="E35" s="2"/>
      <c r="F35" s="2"/>
      <c r="G35" s="2"/>
      <c r="H35" s="2">
        <v>61471.315705623798</v>
      </c>
      <c r="I35" s="2"/>
      <c r="J35" s="2"/>
      <c r="K35" s="2"/>
      <c r="L35" s="2"/>
      <c r="M35" s="2"/>
      <c r="N35" s="2">
        <v>4225.9286930751696</v>
      </c>
      <c r="O35" s="2"/>
      <c r="P35" s="2"/>
      <c r="Q35" s="2"/>
      <c r="R35" s="2"/>
      <c r="S35" s="2"/>
      <c r="T35" s="2">
        <v>450.81915772300209</v>
      </c>
      <c r="U35" s="2"/>
      <c r="V35" s="2"/>
      <c r="W35" s="2"/>
      <c r="X35" s="2"/>
      <c r="Y35" s="2"/>
      <c r="Z35" s="2">
        <v>2974.9851814851172</v>
      </c>
      <c r="AA35" s="2"/>
      <c r="AB35" s="2"/>
      <c r="AC35" s="2"/>
      <c r="AD35" s="2"/>
      <c r="AE35" s="2"/>
      <c r="AF35" s="2">
        <v>6859.437091084601</v>
      </c>
      <c r="AG35" s="2"/>
      <c r="AH35" s="2"/>
      <c r="AI35" s="2"/>
      <c r="AJ35" s="2"/>
      <c r="AK35" s="2"/>
      <c r="AL35" s="2">
        <v>42574.553814029277</v>
      </c>
      <c r="AM35" s="2"/>
      <c r="AN35" s="2"/>
      <c r="AO35" s="2"/>
      <c r="AP35" s="2"/>
      <c r="AQ35" s="2"/>
      <c r="AR35" s="2">
        <v>57200.909676056413</v>
      </c>
      <c r="AS35" s="2"/>
      <c r="AT35" s="2"/>
      <c r="AU35" s="2"/>
      <c r="AV35" s="2"/>
    </row>
    <row r="36" spans="3:48" x14ac:dyDescent="0.2">
      <c r="C36" s="3">
        <v>2032</v>
      </c>
      <c r="D36" s="2"/>
      <c r="E36" s="2"/>
      <c r="F36" s="2"/>
      <c r="G36" s="2"/>
      <c r="H36" s="2">
        <v>61924.418261677733</v>
      </c>
      <c r="I36" s="2"/>
      <c r="J36" s="2"/>
      <c r="K36" s="2"/>
      <c r="L36" s="2"/>
      <c r="M36" s="2"/>
      <c r="N36" s="2">
        <v>4448.4828827668171</v>
      </c>
      <c r="O36" s="2"/>
      <c r="P36" s="2"/>
      <c r="Q36" s="2"/>
      <c r="R36" s="2"/>
      <c r="S36" s="2"/>
      <c r="T36" s="2">
        <v>437.67537076718259</v>
      </c>
      <c r="U36" s="2"/>
      <c r="V36" s="2"/>
      <c r="W36" s="2"/>
      <c r="X36" s="2"/>
      <c r="Y36" s="2"/>
      <c r="Z36" s="2">
        <v>3099.3168915737006</v>
      </c>
      <c r="AA36" s="2"/>
      <c r="AB36" s="2"/>
      <c r="AC36" s="2"/>
      <c r="AD36" s="2"/>
      <c r="AE36" s="2"/>
      <c r="AF36" s="2">
        <v>6830.9688848948199</v>
      </c>
      <c r="AG36" s="2"/>
      <c r="AH36" s="2"/>
      <c r="AI36" s="2"/>
      <c r="AJ36" s="2"/>
      <c r="AK36" s="2"/>
      <c r="AL36" s="2">
        <v>42632.808300910452</v>
      </c>
      <c r="AM36" s="2"/>
      <c r="AN36" s="2"/>
      <c r="AO36" s="2"/>
      <c r="AP36" s="2"/>
      <c r="AQ36" s="2"/>
      <c r="AR36" s="2">
        <v>57623.72086907761</v>
      </c>
      <c r="AS36" s="2"/>
      <c r="AT36" s="2"/>
      <c r="AU36" s="2"/>
      <c r="AV36" s="2"/>
    </row>
    <row r="37" spans="3:48" x14ac:dyDescent="0.2">
      <c r="C37" s="3"/>
    </row>
  </sheetData>
  <sortState ref="A35:B50">
    <sortCondition ref="A35:A50"/>
  </sortState>
  <mergeCells count="7">
    <mergeCell ref="AN1:AR1"/>
    <mergeCell ref="AH1:AL1"/>
    <mergeCell ref="D1:H1"/>
    <mergeCell ref="J1:N1"/>
    <mergeCell ref="P1:T1"/>
    <mergeCell ref="V1:Z1"/>
    <mergeCell ref="AB1:AF1"/>
  </mergeCells>
  <phoneticPr fontId="2" type="noConversion"/>
  <pageMargins left="0.75" right="0.75" top="1" bottom="1" header="0.5" footer="0.5"/>
  <pageSetup scale="3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7</vt:i4>
      </vt:variant>
    </vt:vector>
  </HeadingPairs>
  <TitlesOfParts>
    <vt:vector size="9" baseType="lpstr">
      <vt:lpstr>cover</vt:lpstr>
      <vt:lpstr>data</vt:lpstr>
      <vt:lpstr>Public &amp; Nonpublic Total chart</vt:lpstr>
      <vt:lpstr>African American chart</vt:lpstr>
      <vt:lpstr>AIAN chart</vt:lpstr>
      <vt:lpstr>AsianPI chart</vt:lpstr>
      <vt:lpstr>Hispanic-Latino chart</vt:lpstr>
      <vt:lpstr>Non-Hisp White chart</vt:lpstr>
      <vt:lpstr>Public Total chart</vt:lpstr>
    </vt:vector>
  </TitlesOfParts>
  <Company>apl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rwinkler</dc:creator>
  <cp:lastModifiedBy>David Blough</cp:lastModifiedBy>
  <cp:lastPrinted>2016-04-07T16:04:07Z</cp:lastPrinted>
  <dcterms:created xsi:type="dcterms:W3CDTF">2008-02-27T17:44:17Z</dcterms:created>
  <dcterms:modified xsi:type="dcterms:W3CDTF">2017-12-19T14:29:06Z</dcterms:modified>
</cp:coreProperties>
</file>